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comments1.xml" ContentType="application/vnd.openxmlformats-officedocument.spreadsheetml.comments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comments2.xml" ContentType="application/vnd.openxmlformats-officedocument.spreadsheetml.comments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customXml/itemProps81.xml" ContentType="application/vnd.openxmlformats-officedocument.customXmlProperties+xml"/>
  <Override PartName="/customXml/itemProps82.xml" ContentType="application/vnd.openxmlformats-officedocument.customXmlProperties+xml"/>
  <Override PartName="/customXml/itemProps83.xml" ContentType="application/vnd.openxmlformats-officedocument.customXmlProperties+xml"/>
  <Override PartName="/customXml/itemProps84.xml" ContentType="application/vnd.openxmlformats-officedocument.customXmlProperties+xml"/>
  <Override PartName="/customXml/itemProps85.xml" ContentType="application/vnd.openxmlformats-officedocument.customXmlProperties+xml"/>
  <Override PartName="/customXml/itemProps86.xml" ContentType="application/vnd.openxmlformats-officedocument.customXmlProperties+xml"/>
  <Override PartName="/customXml/itemProps87.xml" ContentType="application/vnd.openxmlformats-officedocument.customXmlProperties+xml"/>
  <Override PartName="/customXml/itemProps88.xml" ContentType="application/vnd.openxmlformats-officedocument.customXmlProperties+xml"/>
  <Override PartName="/customXml/itemProps89.xml" ContentType="application/vnd.openxmlformats-officedocument.customXmlProperties+xml"/>
  <Override PartName="/customXml/itemProps90.xml" ContentType="application/vnd.openxmlformats-officedocument.customXmlProperties+xml"/>
  <Override PartName="/customXml/itemProps91.xml" ContentType="application/vnd.openxmlformats-officedocument.customXmlProperties+xml"/>
  <Override PartName="/customXml/itemProps92.xml" ContentType="application/vnd.openxmlformats-officedocument.customXmlProperties+xml"/>
  <Override PartName="/customXml/itemProps93.xml" ContentType="application/vnd.openxmlformats-officedocument.customXmlProperties+xml"/>
  <Override PartName="/customXml/itemProps94.xml" ContentType="application/vnd.openxmlformats-officedocument.customXmlProperties+xml"/>
  <Override PartName="/customXml/itemProps95.xml" ContentType="application/vnd.openxmlformats-officedocument.customXmlProperties+xml"/>
  <Override PartName="/customXml/itemProps96.xml" ContentType="application/vnd.openxmlformats-officedocument.customXmlProperties+xml"/>
  <Override PartName="/customXml/itemProps97.xml" ContentType="application/vnd.openxmlformats-officedocument.customXmlProperties+xml"/>
  <Override PartName="/customXml/itemProps98.xml" ContentType="application/vnd.openxmlformats-officedocument.customXmlProperties+xml"/>
  <Override PartName="/customXml/itemProps99.xml" ContentType="application/vnd.openxmlformats-officedocument.customXmlProperties+xml"/>
  <Override PartName="/customXml/itemProps100.xml" ContentType="application/vnd.openxmlformats-officedocument.customXmlProperties+xml"/>
  <Override PartName="/customXml/itemProps101.xml" ContentType="application/vnd.openxmlformats-officedocument.customXmlProperties+xml"/>
  <Override PartName="/customXml/itemProps102.xml" ContentType="application/vnd.openxmlformats-officedocument.customXmlProperties+xml"/>
  <Override PartName="/customXml/itemProps103.xml" ContentType="application/vnd.openxmlformats-officedocument.customXmlProperties+xml"/>
  <Override PartName="/customXml/itemProps104.xml" ContentType="application/vnd.openxmlformats-officedocument.customXmlProperties+xml"/>
  <Override PartName="/customXml/itemProps105.xml" ContentType="application/vnd.openxmlformats-officedocument.customXmlProperties+xml"/>
  <Override PartName="/customXml/itemProps106.xml" ContentType="application/vnd.openxmlformats-officedocument.customXmlProperties+xml"/>
  <Override PartName="/customXml/itemProps107.xml" ContentType="application/vnd.openxmlformats-officedocument.customXmlProperties+xml"/>
  <Override PartName="/customXml/itemProps108.xml" ContentType="application/vnd.openxmlformats-officedocument.customXmlProperties+xml"/>
  <Override PartName="/customXml/itemProps109.xml" ContentType="application/vnd.openxmlformats-officedocument.customXmlProperties+xml"/>
  <Override PartName="/customXml/itemProps110.xml" ContentType="application/vnd.openxmlformats-officedocument.customXmlProperties+xml"/>
  <Override PartName="/customXml/itemProps111.xml" ContentType="application/vnd.openxmlformats-officedocument.customXmlProperties+xml"/>
  <Override PartName="/customXml/itemProps112.xml" ContentType="application/vnd.openxmlformats-officedocument.customXmlProperties+xml"/>
  <Override PartName="/customXml/itemProps113.xml" ContentType="application/vnd.openxmlformats-officedocument.customXmlProperties+xml"/>
  <Override PartName="/customXml/itemProps11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iiva\Desktop\pregledaj\PRORAČUN 2025.-2027\FINANCIJSKI PLAN ZA 2025.-2027., STUDENI\"/>
    </mc:Choice>
  </mc:AlternateContent>
  <bookViews>
    <workbookView xWindow="0" yWindow="0" windowWidth="28800" windowHeight="10800" tabRatio="856" activeTab="6"/>
  </bookViews>
  <sheets>
    <sheet name="SAŽETAK" sheetId="43" r:id="rId1"/>
    <sheet name="1.2.1. Prihodi i Rashodi po EK" sheetId="42" r:id="rId2"/>
    <sheet name="1.2.2. Prihodi i Rashodi po Izv" sheetId="46" r:id="rId3"/>
    <sheet name="1.2.3. Rashodi prema funk. kl." sheetId="32" r:id="rId4"/>
    <sheet name="1.3.1. Račun fin. prema EK" sheetId="49" r:id="rId5"/>
    <sheet name="1.3.2. Račun fin. prema Izv" sheetId="51" r:id="rId6"/>
    <sheet name="II. POSEBNI DIO" sheetId="67" r:id="rId7"/>
    <sheet name="II. POSEBNI DIO stari" sheetId="53" state="hidden" r:id="rId8"/>
    <sheet name="II. POSEBNI DIO Izvor 11" sheetId="60" state="hidden" r:id="rId9"/>
    <sheet name="II. POSEBNI DIO Izvor_31,5761" sheetId="62" state="hidden" r:id="rId10"/>
    <sheet name="II. POSEBNI DIO Izvor Zasebno" sheetId="41" state="hidden" r:id="rId11"/>
    <sheet name="II. POSEBNI DIO NovPrav eSavj." sheetId="54" state="hidden" r:id="rId12"/>
    <sheet name="II. POSEBNI DIO (2)" sheetId="65" state="hidden" r:id="rId13"/>
    <sheet name="BAZAZAUPIT" sheetId="15" state="hidden" r:id="rId14"/>
    <sheet name="1.2.1. Prihodi i Rashodi po (2" sheetId="63" state="hidden" r:id="rId15"/>
    <sheet name="STILOVI" sheetId="55" state="hidden" r:id="rId16"/>
    <sheet name="UpitZKontniPlan" sheetId="45" state="hidden" r:id="rId17"/>
    <sheet name="KontniPlan" sheetId="66" state="hidden" r:id="rId18"/>
  </sheets>
  <definedNames>
    <definedName name="_xlnm.Print_Titles" localSheetId="1">'1.2.1. Prihodi i Rashodi po EK'!$9:$11</definedName>
    <definedName name="_xlnm.Print_Titles" localSheetId="13">BAZAZAUPIT!$1:$2</definedName>
    <definedName name="_xlnm.Print_Titles" localSheetId="6">'II. POSEBNI DIO'!$1:$5</definedName>
    <definedName name="_xlnm.Print_Titles" localSheetId="12">'II. POSEBNI DIO (2)'!#REF!</definedName>
    <definedName name="_xlnm.Print_Titles" localSheetId="8">'II. POSEBNI DIO Izvor 11'!#REF!</definedName>
    <definedName name="_xlnm.Print_Titles" localSheetId="10">'II. POSEBNI DIO Izvor Zasebno'!#REF!</definedName>
    <definedName name="_xlnm.Print_Titles" localSheetId="9">'II. POSEBNI DIO Izvor_31,5761'!#REF!</definedName>
    <definedName name="_xlnm.Print_Titles" localSheetId="11">'II. POSEBNI DIO NovPrav eSavj.'!#REF!</definedName>
    <definedName name="_xlnm.Print_Titles" localSheetId="7">'II. POSEBNI DIO stari'!$3:$5</definedName>
    <definedName name="_xlnm.Print_Area" localSheetId="1">'1.2.1. Prihodi i Rashodi po EK'!$A$1:$F$105</definedName>
    <definedName name="_xlnm.Print_Area" localSheetId="2">'1.2.2. Prihodi i Rashodi po Izv'!$A$1:$F$91</definedName>
    <definedName name="_xlnm.Print_Area" localSheetId="3">'1.2.3. Rashodi prema funk. kl.'!$A$1:$I$29</definedName>
    <definedName name="_xlnm.Print_Area" localSheetId="13">BAZAZAUPIT!$A$1:$U$261</definedName>
    <definedName name="_xlnm.Print_Area" localSheetId="7">'II. POSEBNI DIO stari'!$A$1:$F$170</definedName>
    <definedName name="_xlnm.Print_Area" localSheetId="0">SAŽETAK!$A$1:$F$57</definedName>
  </definedNames>
  <calcPr calcId="191029"/>
  <pivotCaches>
    <pivotCache cacheId="0" r:id="rId19"/>
    <pivotCache cacheId="1" r:id="rId20"/>
    <pivotCache cacheId="2" r:id="rId21"/>
    <pivotCache cacheId="3" r:id="rId22"/>
    <pivotCache cacheId="4" r:id="rId23"/>
    <pivotCache cacheId="5" r:id="rId24"/>
    <pivotCache cacheId="6" r:id="rId25"/>
    <pivotCache cacheId="7" r:id="rId26"/>
    <pivotCache cacheId="8" r:id="rId27"/>
    <pivotCache cacheId="9" r:id="rId28"/>
    <pivotCache cacheId="10" r:id="rId29"/>
    <pivotCache cacheId="11" r:id="rId30"/>
    <pivotCache cacheId="12" r:id="rId31"/>
    <pivotCache cacheId="13" r:id="rId32"/>
    <pivotCache cacheId="14" r:id="rId33"/>
    <pivotCache cacheId="15" r:id="rId34"/>
    <pivotCache cacheId="16" r:id="rId35"/>
    <pivotCache cacheId="17" r:id="rId36"/>
    <pivotCache cacheId="18" r:id="rId37"/>
    <pivotCache cacheId="19" r:id="rId38"/>
    <pivotCache cacheId="20" r:id="rId39"/>
    <pivotCache cacheId="21" r:id="rId40"/>
    <pivotCache cacheId="22" r:id="rId41"/>
    <pivotCache cacheId="23" r:id="rId42"/>
    <pivotCache cacheId="24" r:id="rId43"/>
    <pivotCache cacheId="25" r:id="rId44"/>
    <pivotCache cacheId="26" r:id="rId45"/>
    <pivotCache cacheId="27" r:id="rId46"/>
    <pivotCache cacheId="28" r:id="rId47"/>
    <pivotCache cacheId="29" r:id="rId48"/>
  </pivotCaches>
  <fileRecoveryPr repairLoad="1"/>
  <extLst>
    <ext xmlns:x15="http://schemas.microsoft.com/office/spreadsheetml/2010/11/main" uri="{FCE2AD5D-F65C-4FA6-A056-5C36A1767C68}">
      <x15:dataModel>
        <x15:modelTables>
          <x15:modelTable id="BazaZaUpit_094dbd0b-efa6-4312-99fb-fba01b83822c" name="BazaZaUpit" connection="Query - BazaZaUpi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" i="15" l="1"/>
  <c r="J95" i="15" s="1"/>
  <c r="J94" i="15" s="1"/>
  <c r="J93" i="15" s="1"/>
  <c r="N96" i="15"/>
  <c r="N95" i="15" s="1"/>
  <c r="N94" i="15" s="1"/>
  <c r="N93" i="15" s="1"/>
  <c r="L96" i="15"/>
  <c r="L95" i="15" s="1"/>
  <c r="L94" i="15" s="1"/>
  <c r="L93" i="15" s="1"/>
  <c r="K96" i="15"/>
  <c r="K95" i="15"/>
  <c r="K94" i="15" s="1"/>
  <c r="K93" i="15" s="1"/>
  <c r="M93" i="15"/>
  <c r="M88" i="15" l="1"/>
  <c r="E21" i="32"/>
  <c r="C47" i="43"/>
  <c r="D47" i="43"/>
  <c r="D21" i="32"/>
  <c r="E47" i="43"/>
  <c r="F47" i="43"/>
  <c r="B47" i="43"/>
  <c r="C21" i="32"/>
  <c r="B21" i="32"/>
  <c r="F21" i="32"/>
  <c r="K86" i="15" l="1"/>
  <c r="K85" i="15" s="1"/>
  <c r="K84" i="15" s="1"/>
  <c r="K83" i="15" s="1"/>
  <c r="L86" i="15"/>
  <c r="L85" i="15" s="1"/>
  <c r="L84" i="15" s="1"/>
  <c r="L83" i="15" s="1"/>
  <c r="M86" i="15"/>
  <c r="M85" i="15" s="1"/>
  <c r="M84" i="15" s="1"/>
  <c r="M83" i="15" s="1"/>
  <c r="N86" i="15"/>
  <c r="N85" i="15" s="1"/>
  <c r="N84" i="15" s="1"/>
  <c r="N83" i="15" s="1"/>
  <c r="O86" i="15"/>
  <c r="O85" i="15" s="1"/>
  <c r="O84" i="15" s="1"/>
  <c r="O83" i="15" s="1"/>
  <c r="P86" i="15"/>
  <c r="P85" i="15" s="1"/>
  <c r="P84" i="15" s="1"/>
  <c r="P83" i="15" s="1"/>
  <c r="Q86" i="15"/>
  <c r="Q85" i="15" s="1"/>
  <c r="Q84" i="15" s="1"/>
  <c r="Q83" i="15" s="1"/>
  <c r="R86" i="15"/>
  <c r="R85" i="15" s="1"/>
  <c r="S86" i="15"/>
  <c r="S85" i="15" s="1"/>
  <c r="S84" i="15" s="1"/>
  <c r="S83" i="15" s="1"/>
  <c r="J86" i="15"/>
  <c r="J85" i="15" s="1"/>
  <c r="J84" i="15" s="1"/>
  <c r="J83" i="15" s="1"/>
  <c r="Y86" i="15"/>
  <c r="X86" i="15"/>
  <c r="W86" i="15"/>
  <c r="V86" i="15"/>
  <c r="M142" i="15"/>
  <c r="M138" i="15"/>
  <c r="M137" i="15" s="1"/>
  <c r="M136" i="15" s="1"/>
  <c r="M133" i="15"/>
  <c r="M132" i="15" s="1"/>
  <c r="M130" i="15"/>
  <c r="M127" i="15"/>
  <c r="M123" i="15"/>
  <c r="M112" i="15"/>
  <c r="M111" i="15" s="1"/>
  <c r="M109" i="15"/>
  <c r="M108" i="15" s="1"/>
  <c r="M102" i="15"/>
  <c r="M101" i="15" s="1"/>
  <c r="M100" i="15" s="1"/>
  <c r="L71" i="15"/>
  <c r="L69" i="15"/>
  <c r="L66" i="15"/>
  <c r="M61" i="15"/>
  <c r="M60" i="15" s="1"/>
  <c r="M56" i="15"/>
  <c r="M55" i="15" s="1"/>
  <c r="N56" i="15"/>
  <c r="N55" i="15" s="1"/>
  <c r="M51" i="15"/>
  <c r="M50" i="15" s="1"/>
  <c r="M47" i="15"/>
  <c r="M46" i="15" s="1"/>
  <c r="M39" i="15"/>
  <c r="M30" i="15"/>
  <c r="M24" i="15"/>
  <c r="M16" i="15"/>
  <c r="M14" i="15"/>
  <c r="L75" i="15"/>
  <c r="F28" i="43"/>
  <c r="E28" i="43"/>
  <c r="M122" i="15" l="1"/>
  <c r="M121" i="15" s="1"/>
  <c r="M120" i="15" s="1"/>
  <c r="M119" i="15" s="1"/>
  <c r="R84" i="15"/>
  <c r="R83" i="15" s="1"/>
  <c r="M107" i="15"/>
  <c r="M99" i="15" s="1"/>
  <c r="M54" i="15"/>
  <c r="M19" i="15"/>
  <c r="M18" i="15" s="1"/>
  <c r="M11" i="15"/>
  <c r="M10" i="15" s="1"/>
  <c r="J66" i="15"/>
  <c r="J65" i="15" s="1"/>
  <c r="B56" i="43"/>
  <c r="F56" i="43"/>
  <c r="D28" i="43"/>
  <c r="C28" i="43"/>
  <c r="E56" i="43"/>
  <c r="D56" i="43"/>
  <c r="B28" i="43"/>
  <c r="C56" i="43"/>
  <c r="M8" i="15" l="1"/>
  <c r="M9" i="15"/>
  <c r="B57" i="43"/>
  <c r="E57" i="43"/>
  <c r="D57" i="43"/>
  <c r="C57" i="43"/>
  <c r="V63" i="15"/>
  <c r="W63" i="15"/>
  <c r="Y245" i="15" l="1"/>
  <c r="Y244" i="15" s="1"/>
  <c r="Y243" i="15" s="1"/>
  <c r="Y242" i="15" s="1"/>
  <c r="Y239" i="15"/>
  <c r="Y238" i="15" s="1"/>
  <c r="Y237" i="15" s="1"/>
  <c r="Y236" i="15" s="1"/>
  <c r="Y234" i="15"/>
  <c r="Y233" i="15" s="1"/>
  <c r="Y232" i="15" s="1"/>
  <c r="Y231" i="15" s="1"/>
  <c r="Y230" i="15" s="1"/>
  <c r="Y229" i="15" s="1"/>
  <c r="Y228" i="15" s="1"/>
  <c r="Y227" i="15" s="1"/>
  <c r="Y225" i="15"/>
  <c r="Y224" i="15" s="1"/>
  <c r="Y223" i="15" s="1"/>
  <c r="Y222" i="15" s="1"/>
  <c r="Y211" i="15"/>
  <c r="Y199" i="15"/>
  <c r="Y188" i="15"/>
  <c r="Y176" i="15"/>
  <c r="Y169" i="15"/>
  <c r="Y162" i="15"/>
  <c r="Y160" i="15"/>
  <c r="Y155" i="15"/>
  <c r="Y153" i="15"/>
  <c r="Y151" i="15"/>
  <c r="Y148" i="15"/>
  <c r="Y146" i="15"/>
  <c r="Y144" i="15"/>
  <c r="Y138" i="15"/>
  <c r="Y137" i="15" s="1"/>
  <c r="Y136" i="15" s="1"/>
  <c r="Y135" i="15" s="1"/>
  <c r="Y133" i="15"/>
  <c r="Y132" i="15" s="1"/>
  <c r="Y130" i="15"/>
  <c r="Y127" i="15"/>
  <c r="Y123" i="15"/>
  <c r="Y117" i="15"/>
  <c r="Y116" i="15" s="1"/>
  <c r="Y112" i="15"/>
  <c r="Y111" i="15" s="1"/>
  <c r="Y109" i="15"/>
  <c r="Y108" i="15" s="1"/>
  <c r="Y102" i="15"/>
  <c r="Y101" i="15" s="1"/>
  <c r="Y100" i="15" s="1"/>
  <c r="Y91" i="15"/>
  <c r="Y90" i="15" s="1"/>
  <c r="Y89" i="15" s="1"/>
  <c r="Y88" i="15" s="1"/>
  <c r="Y81" i="15"/>
  <c r="Y80" i="15" s="1"/>
  <c r="Y79" i="15" s="1"/>
  <c r="Y77" i="15"/>
  <c r="Y71" i="15"/>
  <c r="Y69" i="15"/>
  <c r="Y61" i="15"/>
  <c r="Y60" i="15" s="1"/>
  <c r="Y56" i="15"/>
  <c r="Y55" i="15" s="1"/>
  <c r="Y51" i="15"/>
  <c r="Y50" i="15" s="1"/>
  <c r="Y47" i="15"/>
  <c r="Y46" i="15" s="1"/>
  <c r="Y39" i="15"/>
  <c r="Y30" i="15"/>
  <c r="Y24" i="15"/>
  <c r="Y19" i="15"/>
  <c r="Y16" i="15"/>
  <c r="Y14" i="15"/>
  <c r="Y11" i="15"/>
  <c r="X245" i="15"/>
  <c r="X244" i="15" s="1"/>
  <c r="X243" i="15" s="1"/>
  <c r="X242" i="15" s="1"/>
  <c r="X239" i="15"/>
  <c r="X238" i="15" s="1"/>
  <c r="X237" i="15" s="1"/>
  <c r="X236" i="15" s="1"/>
  <c r="X234" i="15"/>
  <c r="X233" i="15" s="1"/>
  <c r="X232" i="15" s="1"/>
  <c r="X231" i="15" s="1"/>
  <c r="X230" i="15" s="1"/>
  <c r="X229" i="15" s="1"/>
  <c r="X228" i="15" s="1"/>
  <c r="X227" i="15" s="1"/>
  <c r="X225" i="15"/>
  <c r="X224" i="15" s="1"/>
  <c r="X223" i="15" s="1"/>
  <c r="X222" i="15" s="1"/>
  <c r="X211" i="15"/>
  <c r="X199" i="15"/>
  <c r="X188" i="15"/>
  <c r="X176" i="15"/>
  <c r="X169" i="15"/>
  <c r="X162" i="15"/>
  <c r="X160" i="15"/>
  <c r="X155" i="15"/>
  <c r="X153" i="15"/>
  <c r="X151" i="15"/>
  <c r="X148" i="15"/>
  <c r="X146" i="15"/>
  <c r="X144" i="15"/>
  <c r="X138" i="15"/>
  <c r="X137" i="15" s="1"/>
  <c r="X136" i="15" s="1"/>
  <c r="X135" i="15" s="1"/>
  <c r="X133" i="15"/>
  <c r="X132" i="15" s="1"/>
  <c r="X130" i="15"/>
  <c r="X127" i="15"/>
  <c r="X123" i="15"/>
  <c r="X117" i="15"/>
  <c r="X116" i="15" s="1"/>
  <c r="X112" i="15"/>
  <c r="X111" i="15" s="1"/>
  <c r="X109" i="15"/>
  <c r="X108" i="15" s="1"/>
  <c r="X102" i="15"/>
  <c r="X101" i="15" s="1"/>
  <c r="X100" i="15" s="1"/>
  <c r="X91" i="15"/>
  <c r="X90" i="15" s="1"/>
  <c r="X89" i="15" s="1"/>
  <c r="X88" i="15" s="1"/>
  <c r="X81" i="15"/>
  <c r="X80" i="15" s="1"/>
  <c r="X79" i="15" s="1"/>
  <c r="X77" i="15"/>
  <c r="X71" i="15"/>
  <c r="X69" i="15"/>
  <c r="X61" i="15"/>
  <c r="X60" i="15" s="1"/>
  <c r="X56" i="15"/>
  <c r="X55" i="15" s="1"/>
  <c r="X51" i="15"/>
  <c r="X50" i="15" s="1"/>
  <c r="X47" i="15"/>
  <c r="X46" i="15" s="1"/>
  <c r="X39" i="15"/>
  <c r="X30" i="15"/>
  <c r="X24" i="15"/>
  <c r="X19" i="15"/>
  <c r="X16" i="15"/>
  <c r="X14" i="15"/>
  <c r="X11" i="15"/>
  <c r="W245" i="15"/>
  <c r="W244" i="15" s="1"/>
  <c r="W243" i="15" s="1"/>
  <c r="W242" i="15" s="1"/>
  <c r="W239" i="15"/>
  <c r="W238" i="15" s="1"/>
  <c r="W237" i="15" s="1"/>
  <c r="W236" i="15" s="1"/>
  <c r="W234" i="15"/>
  <c r="W233" i="15" s="1"/>
  <c r="W232" i="15" s="1"/>
  <c r="W231" i="15" s="1"/>
  <c r="W230" i="15" s="1"/>
  <c r="W229" i="15" s="1"/>
  <c r="W228" i="15" s="1"/>
  <c r="W227" i="15" s="1"/>
  <c r="W225" i="15"/>
  <c r="W224" i="15" s="1"/>
  <c r="W223" i="15" s="1"/>
  <c r="W222" i="15" s="1"/>
  <c r="W211" i="15"/>
  <c r="W199" i="15"/>
  <c r="W188" i="15"/>
  <c r="W176" i="15"/>
  <c r="W169" i="15"/>
  <c r="W162" i="15"/>
  <c r="W160" i="15"/>
  <c r="W155" i="15"/>
  <c r="W153" i="15"/>
  <c r="W151" i="15"/>
  <c r="W148" i="15"/>
  <c r="W146" i="15"/>
  <c r="W144" i="15"/>
  <c r="W138" i="15"/>
  <c r="W137" i="15" s="1"/>
  <c r="W136" i="15" s="1"/>
  <c r="W135" i="15" s="1"/>
  <c r="W133" i="15"/>
  <c r="W132" i="15" s="1"/>
  <c r="W130" i="15"/>
  <c r="W127" i="15"/>
  <c r="W123" i="15"/>
  <c r="W117" i="15"/>
  <c r="W116" i="15" s="1"/>
  <c r="W112" i="15"/>
  <c r="W111" i="15" s="1"/>
  <c r="W109" i="15"/>
  <c r="W108" i="15" s="1"/>
  <c r="W102" i="15"/>
  <c r="W101" i="15" s="1"/>
  <c r="W100" i="15" s="1"/>
  <c r="W91" i="15"/>
  <c r="W90" i="15" s="1"/>
  <c r="W89" i="15" s="1"/>
  <c r="W88" i="15" s="1"/>
  <c r="W81" i="15"/>
  <c r="W80" i="15" s="1"/>
  <c r="W79" i="15" s="1"/>
  <c r="W77" i="15"/>
  <c r="W71" i="15"/>
  <c r="W69" i="15"/>
  <c r="W61" i="15"/>
  <c r="W60" i="15" s="1"/>
  <c r="W56" i="15"/>
  <c r="W55" i="15" s="1"/>
  <c r="W51" i="15"/>
  <c r="W50" i="15" s="1"/>
  <c r="W47" i="15"/>
  <c r="W46" i="15" s="1"/>
  <c r="W39" i="15"/>
  <c r="W30" i="15"/>
  <c r="W24" i="15"/>
  <c r="W19" i="15"/>
  <c r="W16" i="15"/>
  <c r="W14" i="15"/>
  <c r="W11" i="15"/>
  <c r="V245" i="15"/>
  <c r="V244" i="15" s="1"/>
  <c r="V239" i="15"/>
  <c r="V238" i="15" s="1"/>
  <c r="V234" i="15"/>
  <c r="V233" i="15" s="1"/>
  <c r="V225" i="15"/>
  <c r="V224" i="15" s="1"/>
  <c r="V211" i="15"/>
  <c r="V199" i="15"/>
  <c r="V188" i="15"/>
  <c r="V176" i="15"/>
  <c r="V169" i="15"/>
  <c r="V162" i="15"/>
  <c r="V160" i="15"/>
  <c r="V155" i="15"/>
  <c r="V153" i="15"/>
  <c r="V151" i="15"/>
  <c r="V148" i="15"/>
  <c r="V146" i="15"/>
  <c r="V144" i="15"/>
  <c r="V138" i="15"/>
  <c r="V137" i="15" s="1"/>
  <c r="V133" i="15"/>
  <c r="V132" i="15" s="1"/>
  <c r="V130" i="15"/>
  <c r="V127" i="15"/>
  <c r="V123" i="15"/>
  <c r="V117" i="15"/>
  <c r="V116" i="15" s="1"/>
  <c r="V112" i="15"/>
  <c r="V111" i="15" s="1"/>
  <c r="V109" i="15"/>
  <c r="V108" i="15" s="1"/>
  <c r="V102" i="15"/>
  <c r="V101" i="15" s="1"/>
  <c r="V100" i="15" s="1"/>
  <c r="V91" i="15"/>
  <c r="V90" i="15" s="1"/>
  <c r="V81" i="15"/>
  <c r="V80" i="15" s="1"/>
  <c r="V77" i="15"/>
  <c r="V71" i="15"/>
  <c r="V69" i="15"/>
  <c r="V61" i="15"/>
  <c r="V60" i="15" s="1"/>
  <c r="V56" i="15"/>
  <c r="V51" i="15"/>
  <c r="V50" i="15" s="1"/>
  <c r="V47" i="15"/>
  <c r="V46" i="15" s="1"/>
  <c r="V39" i="15"/>
  <c r="V30" i="15"/>
  <c r="V24" i="15"/>
  <c r="V19" i="15"/>
  <c r="V16" i="15"/>
  <c r="V14" i="15"/>
  <c r="V11" i="15"/>
  <c r="V68" i="15" l="1"/>
  <c r="V64" i="15" s="1"/>
  <c r="Y68" i="15"/>
  <c r="Y64" i="15" s="1"/>
  <c r="Y63" i="15" s="1"/>
  <c r="W68" i="15"/>
  <c r="W64" i="15" s="1"/>
  <c r="X68" i="15"/>
  <c r="V143" i="15"/>
  <c r="W143" i="15"/>
  <c r="W150" i="15"/>
  <c r="Y150" i="15"/>
  <c r="X122" i="15"/>
  <c r="X121" i="15" s="1"/>
  <c r="X120" i="15" s="1"/>
  <c r="X119" i="15" s="1"/>
  <c r="X143" i="15"/>
  <c r="X150" i="15"/>
  <c r="Y122" i="15"/>
  <c r="Y121" i="15" s="1"/>
  <c r="Y120" i="15" s="1"/>
  <c r="Y119" i="15" s="1"/>
  <c r="W122" i="15"/>
  <c r="W121" i="15" s="1"/>
  <c r="W120" i="15" s="1"/>
  <c r="W119" i="15" s="1"/>
  <c r="Y143" i="15"/>
  <c r="V150" i="15"/>
  <c r="V142" i="15" s="1"/>
  <c r="V122" i="15"/>
  <c r="V121" i="15" s="1"/>
  <c r="W18" i="15"/>
  <c r="X107" i="15"/>
  <c r="X106" i="15" s="1"/>
  <c r="Y107" i="15"/>
  <c r="Y106" i="15" s="1"/>
  <c r="X64" i="15"/>
  <c r="X63" i="15" s="1"/>
  <c r="V55" i="15"/>
  <c r="V54" i="15" s="1"/>
  <c r="Y18" i="15"/>
  <c r="V18" i="15"/>
  <c r="X18" i="15"/>
  <c r="X10" i="15"/>
  <c r="W10" i="15"/>
  <c r="V10" i="15"/>
  <c r="Y10" i="15"/>
  <c r="Y54" i="15"/>
  <c r="Y115" i="15"/>
  <c r="Y114" i="15"/>
  <c r="X115" i="15"/>
  <c r="X114" i="15"/>
  <c r="X54" i="15"/>
  <c r="W107" i="15"/>
  <c r="W106" i="15" s="1"/>
  <c r="W114" i="15"/>
  <c r="W115" i="15"/>
  <c r="W54" i="15"/>
  <c r="V223" i="15"/>
  <c r="V136" i="15"/>
  <c r="V232" i="15"/>
  <c r="V107" i="15"/>
  <c r="V237" i="15"/>
  <c r="V79" i="15"/>
  <c r="V115" i="15"/>
  <c r="V114" i="15"/>
  <c r="V243" i="15"/>
  <c r="V89" i="15"/>
  <c r="V8" i="15" l="1"/>
  <c r="W142" i="15"/>
  <c r="W141" i="15" s="1"/>
  <c r="W140" i="15" s="1"/>
  <c r="W8" i="15"/>
  <c r="W7" i="15" s="1"/>
  <c r="X142" i="15"/>
  <c r="X141" i="15" s="1"/>
  <c r="X140" i="15" s="1"/>
  <c r="Y142" i="15"/>
  <c r="Y141" i="15" s="1"/>
  <c r="Y140" i="15" s="1"/>
  <c r="W9" i="15"/>
  <c r="Y99" i="15"/>
  <c r="Y98" i="15" s="1"/>
  <c r="X99" i="15"/>
  <c r="X98" i="15" s="1"/>
  <c r="W99" i="15"/>
  <c r="W98" i="15" s="1"/>
  <c r="V9" i="15"/>
  <c r="Y9" i="15"/>
  <c r="X8" i="15"/>
  <c r="X7" i="15" s="1"/>
  <c r="Y8" i="15"/>
  <c r="Y7" i="15" s="1"/>
  <c r="X9" i="15"/>
  <c r="V242" i="15"/>
  <c r="V88" i="15"/>
  <c r="V106" i="15"/>
  <c r="V120" i="15"/>
  <c r="V135" i="15"/>
  <c r="V231" i="15"/>
  <c r="V222" i="15"/>
  <c r="V141" i="15"/>
  <c r="V236" i="15"/>
  <c r="V99" i="15"/>
  <c r="X3" i="15" l="1"/>
  <c r="W4" i="15"/>
  <c r="Y4" i="15"/>
  <c r="Y6" i="15"/>
  <c r="Y5" i="15"/>
  <c r="Y3" i="15"/>
  <c r="X4" i="15"/>
  <c r="X6" i="15"/>
  <c r="X5" i="15"/>
  <c r="W5" i="15"/>
  <c r="W6" i="15"/>
  <c r="W3" i="15"/>
  <c r="V98" i="15"/>
  <c r="V140" i="15"/>
  <c r="V230" i="15"/>
  <c r="V119" i="15"/>
  <c r="V229" i="15" l="1"/>
  <c r="V7" i="15"/>
  <c r="V4" i="15" s="1"/>
  <c r="V228" i="15" l="1"/>
  <c r="V3" i="15"/>
  <c r="V6" i="15"/>
  <c r="V5" i="15"/>
  <c r="V227" i="15" l="1"/>
  <c r="J103" i="54" l="1"/>
  <c r="Q245" i="15"/>
  <c r="Q244" i="15" s="1"/>
  <c r="Q243" i="15" s="1"/>
  <c r="R245" i="15"/>
  <c r="S245" i="15"/>
  <c r="S244" i="15" s="1"/>
  <c r="S243" i="15" s="1"/>
  <c r="P245" i="15"/>
  <c r="P244" i="15" s="1"/>
  <c r="P243" i="15" s="1"/>
  <c r="I21" i="41"/>
  <c r="R244" i="15" l="1"/>
  <c r="K245" i="15"/>
  <c r="K244" i="15" s="1"/>
  <c r="K243" i="15" s="1"/>
  <c r="K242" i="15" s="1"/>
  <c r="L245" i="15"/>
  <c r="L244" i="15" s="1"/>
  <c r="L243" i="15" s="1"/>
  <c r="L242" i="15" s="1"/>
  <c r="M245" i="15"/>
  <c r="M244" i="15" s="1"/>
  <c r="M243" i="15" s="1"/>
  <c r="M242" i="15" s="1"/>
  <c r="N245" i="15"/>
  <c r="N244" i="15" s="1"/>
  <c r="N243" i="15" s="1"/>
  <c r="N242" i="15" s="1"/>
  <c r="O245" i="15"/>
  <c r="O244" i="15" s="1"/>
  <c r="O243" i="15" s="1"/>
  <c r="O242" i="15" s="1"/>
  <c r="P242" i="15"/>
  <c r="J245" i="15"/>
  <c r="J244" i="15" s="1"/>
  <c r="J243" i="15" s="1"/>
  <c r="J242" i="15" s="1"/>
  <c r="R243" i="15" l="1"/>
  <c r="S242" i="15"/>
  <c r="Q242" i="15"/>
  <c r="M135" i="15"/>
  <c r="M106" i="15"/>
  <c r="S239" i="15"/>
  <c r="S238" i="15" s="1"/>
  <c r="S237" i="15" s="1"/>
  <c r="S236" i="15" s="1"/>
  <c r="R239" i="15"/>
  <c r="K239" i="15"/>
  <c r="K238" i="15" s="1"/>
  <c r="K237" i="15" s="1"/>
  <c r="K236" i="15" s="1"/>
  <c r="L239" i="15"/>
  <c r="M239" i="15"/>
  <c r="M238" i="15" s="1"/>
  <c r="M237" i="15" s="1"/>
  <c r="M236" i="15" s="1"/>
  <c r="N239" i="15"/>
  <c r="N238" i="15" s="1"/>
  <c r="N237" i="15" s="1"/>
  <c r="N236" i="15" s="1"/>
  <c r="O239" i="15"/>
  <c r="O238" i="15" s="1"/>
  <c r="O237" i="15" s="1"/>
  <c r="O236" i="15" s="1"/>
  <c r="P239" i="15"/>
  <c r="P238" i="15" s="1"/>
  <c r="P237" i="15" s="1"/>
  <c r="P236" i="15" s="1"/>
  <c r="Q239" i="15"/>
  <c r="Q238" i="15" s="1"/>
  <c r="Q237" i="15" s="1"/>
  <c r="Q236" i="15" s="1"/>
  <c r="J239" i="15"/>
  <c r="J238" i="15" s="1"/>
  <c r="J237" i="15" s="1"/>
  <c r="J236" i="15" s="1"/>
  <c r="K234" i="15"/>
  <c r="K233" i="15" s="1"/>
  <c r="K232" i="15" s="1"/>
  <c r="K231" i="15" s="1"/>
  <c r="K230" i="15" s="1"/>
  <c r="K229" i="15" s="1"/>
  <c r="K228" i="15" s="1"/>
  <c r="K227" i="15" s="1"/>
  <c r="L234" i="15"/>
  <c r="M234" i="15"/>
  <c r="M233" i="15" s="1"/>
  <c r="M232" i="15" s="1"/>
  <c r="M231" i="15" s="1"/>
  <c r="M230" i="15" s="1"/>
  <c r="M229" i="15" s="1"/>
  <c r="M228" i="15" s="1"/>
  <c r="M227" i="15" s="1"/>
  <c r="N234" i="15"/>
  <c r="N233" i="15" s="1"/>
  <c r="N232" i="15" s="1"/>
  <c r="N231" i="15" s="1"/>
  <c r="N230" i="15" s="1"/>
  <c r="N229" i="15" s="1"/>
  <c r="N228" i="15" s="1"/>
  <c r="N227" i="15" s="1"/>
  <c r="O234" i="15"/>
  <c r="O233" i="15" s="1"/>
  <c r="O232" i="15" s="1"/>
  <c r="O231" i="15" s="1"/>
  <c r="O230" i="15" s="1"/>
  <c r="O229" i="15" s="1"/>
  <c r="O228" i="15" s="1"/>
  <c r="O227" i="15" s="1"/>
  <c r="P234" i="15"/>
  <c r="P233" i="15" s="1"/>
  <c r="P232" i="15" s="1"/>
  <c r="P231" i="15" s="1"/>
  <c r="P230" i="15" s="1"/>
  <c r="P229" i="15" s="1"/>
  <c r="P228" i="15" s="1"/>
  <c r="P227" i="15" s="1"/>
  <c r="Q234" i="15"/>
  <c r="Q233" i="15" s="1"/>
  <c r="Q232" i="15" s="1"/>
  <c r="Q231" i="15" s="1"/>
  <c r="Q230" i="15" s="1"/>
  <c r="Q229" i="15" s="1"/>
  <c r="Q228" i="15" s="1"/>
  <c r="Q227" i="15" s="1"/>
  <c r="R234" i="15"/>
  <c r="S234" i="15"/>
  <c r="S233" i="15" s="1"/>
  <c r="S232" i="15" s="1"/>
  <c r="S231" i="15" s="1"/>
  <c r="S230" i="15" s="1"/>
  <c r="S229" i="15" s="1"/>
  <c r="S228" i="15" s="1"/>
  <c r="S227" i="15" s="1"/>
  <c r="T234" i="15"/>
  <c r="T233" i="15" s="1"/>
  <c r="T232" i="15" s="1"/>
  <c r="T231" i="15" s="1"/>
  <c r="T230" i="15" s="1"/>
  <c r="T229" i="15" s="1"/>
  <c r="T228" i="15" s="1"/>
  <c r="T227" i="15" s="1"/>
  <c r="U234" i="15"/>
  <c r="U233" i="15" s="1"/>
  <c r="U232" i="15" s="1"/>
  <c r="U231" i="15" s="1"/>
  <c r="U230" i="15" s="1"/>
  <c r="U229" i="15" s="1"/>
  <c r="U228" i="15" s="1"/>
  <c r="U227" i="15" s="1"/>
  <c r="J234" i="15"/>
  <c r="J233" i="15" s="1"/>
  <c r="J232" i="15" s="1"/>
  <c r="J231" i="15" s="1"/>
  <c r="J230" i="15" s="1"/>
  <c r="J229" i="15" s="1"/>
  <c r="J228" i="15" s="1"/>
  <c r="J227" i="15" s="1"/>
  <c r="K225" i="15"/>
  <c r="K224" i="15" s="1"/>
  <c r="K223" i="15" s="1"/>
  <c r="K222" i="15" s="1"/>
  <c r="L225" i="15"/>
  <c r="M225" i="15"/>
  <c r="M224" i="15" s="1"/>
  <c r="M223" i="15" s="1"/>
  <c r="M222" i="15" s="1"/>
  <c r="N225" i="15"/>
  <c r="N224" i="15" s="1"/>
  <c r="N223" i="15" s="1"/>
  <c r="N222" i="15" s="1"/>
  <c r="O225" i="15"/>
  <c r="O224" i="15" s="1"/>
  <c r="O223" i="15" s="1"/>
  <c r="O222" i="15" s="1"/>
  <c r="P225" i="15"/>
  <c r="P224" i="15" s="1"/>
  <c r="P223" i="15" s="1"/>
  <c r="P222" i="15" s="1"/>
  <c r="Q225" i="15"/>
  <c r="Q224" i="15" s="1"/>
  <c r="Q223" i="15" s="1"/>
  <c r="Q222" i="15" s="1"/>
  <c r="R225" i="15"/>
  <c r="S225" i="15"/>
  <c r="S224" i="15" s="1"/>
  <c r="S223" i="15" s="1"/>
  <c r="S222" i="15" s="1"/>
  <c r="T225" i="15"/>
  <c r="T224" i="15" s="1"/>
  <c r="T223" i="15" s="1"/>
  <c r="T222" i="15" s="1"/>
  <c r="U225" i="15"/>
  <c r="U224" i="15" s="1"/>
  <c r="U223" i="15" s="1"/>
  <c r="U222" i="15" s="1"/>
  <c r="J225" i="15"/>
  <c r="J224" i="15" s="1"/>
  <c r="J223" i="15" s="1"/>
  <c r="J222" i="15" s="1"/>
  <c r="U41" i="15"/>
  <c r="U74" i="15"/>
  <c r="U125" i="15"/>
  <c r="R224" i="15" l="1"/>
  <c r="R233" i="15"/>
  <c r="R238" i="15"/>
  <c r="L233" i="15"/>
  <c r="L224" i="15"/>
  <c r="R242" i="15"/>
  <c r="L238" i="15"/>
  <c r="F57" i="43"/>
  <c r="J221" i="15"/>
  <c r="M211" i="15"/>
  <c r="N211" i="15"/>
  <c r="O211" i="15"/>
  <c r="P211" i="15"/>
  <c r="Q211" i="15"/>
  <c r="R211" i="15"/>
  <c r="S211" i="15"/>
  <c r="M199" i="15"/>
  <c r="N199" i="15"/>
  <c r="O199" i="15"/>
  <c r="P199" i="15"/>
  <c r="Q199" i="15"/>
  <c r="R199" i="15"/>
  <c r="S199" i="15"/>
  <c r="M188" i="15"/>
  <c r="N188" i="15"/>
  <c r="O188" i="15"/>
  <c r="P188" i="15"/>
  <c r="Q188" i="15"/>
  <c r="R188" i="15"/>
  <c r="S188" i="15"/>
  <c r="M69" i="15"/>
  <c r="N69" i="15"/>
  <c r="O69" i="15"/>
  <c r="P69" i="15"/>
  <c r="Q69" i="15"/>
  <c r="R69" i="15"/>
  <c r="S69" i="15"/>
  <c r="M77" i="15"/>
  <c r="N77" i="15"/>
  <c r="O77" i="15"/>
  <c r="P77" i="15"/>
  <c r="Q77" i="15"/>
  <c r="R77" i="15"/>
  <c r="S77" i="15"/>
  <c r="M81" i="15"/>
  <c r="M80" i="15" s="1"/>
  <c r="M79" i="15" s="1"/>
  <c r="N81" i="15"/>
  <c r="N80" i="15" s="1"/>
  <c r="N79" i="15" s="1"/>
  <c r="O81" i="15"/>
  <c r="O80" i="15" s="1"/>
  <c r="O79" i="15" s="1"/>
  <c r="P81" i="15"/>
  <c r="P80" i="15" s="1"/>
  <c r="P79" i="15" s="1"/>
  <c r="Q81" i="15"/>
  <c r="Q80" i="15" s="1"/>
  <c r="Q79" i="15" s="1"/>
  <c r="R81" i="15"/>
  <c r="S81" i="15"/>
  <c r="S80" i="15" s="1"/>
  <c r="S79" i="15" s="1"/>
  <c r="M117" i="15"/>
  <c r="M116" i="15" s="1"/>
  <c r="M115" i="15" s="1"/>
  <c r="N117" i="15"/>
  <c r="N116" i="15" s="1"/>
  <c r="O117" i="15"/>
  <c r="O116" i="15" s="1"/>
  <c r="O115" i="15" s="1"/>
  <c r="P117" i="15"/>
  <c r="P116" i="15" s="1"/>
  <c r="Q117" i="15"/>
  <c r="Q116" i="15" s="1"/>
  <c r="Q114" i="15" s="1"/>
  <c r="R117" i="15"/>
  <c r="S117" i="15"/>
  <c r="S116" i="15" s="1"/>
  <c r="R144" i="15"/>
  <c r="S144" i="15"/>
  <c r="S169" i="15"/>
  <c r="R160" i="15"/>
  <c r="S160" i="15"/>
  <c r="R153" i="15"/>
  <c r="S153" i="15"/>
  <c r="R151" i="15"/>
  <c r="S151" i="15"/>
  <c r="R146" i="15"/>
  <c r="S146" i="15"/>
  <c r="R148" i="15"/>
  <c r="S148" i="15"/>
  <c r="R171" i="15"/>
  <c r="R162" i="15"/>
  <c r="S162" i="15"/>
  <c r="R155" i="15"/>
  <c r="S155" i="15"/>
  <c r="R109" i="15"/>
  <c r="S109" i="15"/>
  <c r="S108" i="15" s="1"/>
  <c r="Q171" i="15"/>
  <c r="Q170" i="15" s="1"/>
  <c r="Q169" i="15" s="1"/>
  <c r="Q167" i="15"/>
  <c r="Q166" i="15" s="1"/>
  <c r="Q162" i="15"/>
  <c r="Q160" i="15"/>
  <c r="Q155" i="15"/>
  <c r="Q153" i="15"/>
  <c r="Q151" i="15"/>
  <c r="Q148" i="15"/>
  <c r="Q146" i="15"/>
  <c r="Q144" i="15"/>
  <c r="Q130" i="15"/>
  <c r="R130" i="15"/>
  <c r="S130" i="15"/>
  <c r="Q127" i="15"/>
  <c r="Q39" i="15"/>
  <c r="R39" i="15"/>
  <c r="S39" i="15"/>
  <c r="M68" i="15" l="1"/>
  <c r="M64" i="15" s="1"/>
  <c r="M63" i="15" s="1"/>
  <c r="M7" i="15" s="1"/>
  <c r="R80" i="15"/>
  <c r="R116" i="15"/>
  <c r="R237" i="15"/>
  <c r="R232" i="15"/>
  <c r="R108" i="15"/>
  <c r="R223" i="15"/>
  <c r="L223" i="15"/>
  <c r="R170" i="15"/>
  <c r="L232" i="15"/>
  <c r="L237" i="15"/>
  <c r="S114" i="15"/>
  <c r="S115" i="15"/>
  <c r="P115" i="15"/>
  <c r="P114" i="15"/>
  <c r="N115" i="15"/>
  <c r="N114" i="15"/>
  <c r="Q150" i="15"/>
  <c r="M114" i="15"/>
  <c r="M98" i="15" s="1"/>
  <c r="O114" i="15"/>
  <c r="Q115" i="15"/>
  <c r="R143" i="15"/>
  <c r="S143" i="15"/>
  <c r="R150" i="15"/>
  <c r="S150" i="15"/>
  <c r="Q143" i="15"/>
  <c r="R111" i="15"/>
  <c r="Q260" i="15"/>
  <c r="R260" i="15"/>
  <c r="S260" i="15"/>
  <c r="Q258" i="15"/>
  <c r="R258" i="15"/>
  <c r="S258" i="15"/>
  <c r="Q176" i="15"/>
  <c r="R176" i="15"/>
  <c r="S176" i="15"/>
  <c r="Q138" i="15"/>
  <c r="Q137" i="15" s="1"/>
  <c r="Q136" i="15" s="1"/>
  <c r="Q135" i="15" s="1"/>
  <c r="R138" i="15"/>
  <c r="S138" i="15"/>
  <c r="Q133" i="15"/>
  <c r="Q132" i="15" s="1"/>
  <c r="R133" i="15"/>
  <c r="S133" i="15"/>
  <c r="R127" i="15"/>
  <c r="S127" i="15"/>
  <c r="Q123" i="15"/>
  <c r="R123" i="15"/>
  <c r="S123" i="15"/>
  <c r="Q112" i="15"/>
  <c r="Q111" i="15" s="1"/>
  <c r="S112" i="15"/>
  <c r="Q109" i="15"/>
  <c r="Q108" i="15" s="1"/>
  <c r="Q102" i="15"/>
  <c r="Q101" i="15" s="1"/>
  <c r="Q100" i="15" s="1"/>
  <c r="R102" i="15"/>
  <c r="S102" i="15"/>
  <c r="Q91" i="15"/>
  <c r="Q90" i="15" s="1"/>
  <c r="Q89" i="15" s="1"/>
  <c r="Q88" i="15" s="1"/>
  <c r="Q261" i="15" s="1"/>
  <c r="R91" i="15"/>
  <c r="S91" i="15"/>
  <c r="Q71" i="15"/>
  <c r="Q68" i="15" s="1"/>
  <c r="Q64" i="15" s="1"/>
  <c r="Q63" i="15" s="1"/>
  <c r="R71" i="15"/>
  <c r="S71" i="15"/>
  <c r="S68" i="15" s="1"/>
  <c r="S64" i="15" s="1"/>
  <c r="S63" i="15" s="1"/>
  <c r="Q61" i="15"/>
  <c r="Q60" i="15" s="1"/>
  <c r="R61" i="15"/>
  <c r="S61" i="15"/>
  <c r="Q56" i="15"/>
  <c r="Q55" i="15" s="1"/>
  <c r="R56" i="15"/>
  <c r="S56" i="15"/>
  <c r="Q51" i="15"/>
  <c r="Q50" i="15" s="1"/>
  <c r="R51" i="15"/>
  <c r="S51" i="15"/>
  <c r="S50" i="15" s="1"/>
  <c r="Q47" i="15"/>
  <c r="Q46" i="15" s="1"/>
  <c r="R47" i="15"/>
  <c r="S47" i="15"/>
  <c r="S46" i="15" s="1"/>
  <c r="Q16" i="15"/>
  <c r="R16" i="15"/>
  <c r="S16" i="15"/>
  <c r="Q14" i="15"/>
  <c r="R14" i="15"/>
  <c r="S14" i="15"/>
  <c r="Q30" i="15"/>
  <c r="R30" i="15"/>
  <c r="S30" i="15"/>
  <c r="Q24" i="15"/>
  <c r="R24" i="15"/>
  <c r="S24" i="15"/>
  <c r="Q19" i="15"/>
  <c r="R19" i="15"/>
  <c r="S19" i="15"/>
  <c r="Q11" i="15"/>
  <c r="R11" i="15"/>
  <c r="S11" i="15"/>
  <c r="M3" i="15" l="1"/>
  <c r="R115" i="15"/>
  <c r="R68" i="15"/>
  <c r="R64" i="15" s="1"/>
  <c r="M5" i="15"/>
  <c r="M6" i="15"/>
  <c r="M4" i="15"/>
  <c r="R114" i="15"/>
  <c r="R46" i="15"/>
  <c r="R132" i="15"/>
  <c r="R231" i="15"/>
  <c r="R60" i="15"/>
  <c r="R90" i="15"/>
  <c r="R236" i="15"/>
  <c r="R137" i="15"/>
  <c r="R222" i="15"/>
  <c r="R50" i="15"/>
  <c r="R101" i="15"/>
  <c r="R55" i="15"/>
  <c r="R79" i="15"/>
  <c r="L231" i="15"/>
  <c r="R169" i="15"/>
  <c r="L222" i="15"/>
  <c r="L236" i="15"/>
  <c r="Q142" i="15"/>
  <c r="Q141" i="15" s="1"/>
  <c r="Q140" i="15" s="1"/>
  <c r="Q10" i="15"/>
  <c r="U71" i="15"/>
  <c r="S132" i="15"/>
  <c r="S60" i="15"/>
  <c r="S111" i="15"/>
  <c r="S107" i="15" s="1"/>
  <c r="S106" i="15" s="1"/>
  <c r="S90" i="15"/>
  <c r="S101" i="15"/>
  <c r="S55" i="15"/>
  <c r="S137" i="15"/>
  <c r="S142" i="15"/>
  <c r="S141" i="15" s="1"/>
  <c r="S140" i="15" s="1"/>
  <c r="Q18" i="15"/>
  <c r="S122" i="15"/>
  <c r="R142" i="15"/>
  <c r="S18" i="15"/>
  <c r="Q107" i="15"/>
  <c r="R107" i="15"/>
  <c r="R18" i="15"/>
  <c r="Q54" i="15"/>
  <c r="R122" i="15"/>
  <c r="Q122" i="15"/>
  <c r="Q121" i="15" s="1"/>
  <c r="S10" i="15"/>
  <c r="R10" i="15"/>
  <c r="R63" i="15" l="1"/>
  <c r="R54" i="15"/>
  <c r="R121" i="15"/>
  <c r="R136" i="15"/>
  <c r="R230" i="15"/>
  <c r="R141" i="15"/>
  <c r="R100" i="15"/>
  <c r="Q251" i="15"/>
  <c r="R89" i="15"/>
  <c r="L230" i="15"/>
  <c r="Q8" i="15"/>
  <c r="Q7" i="15" s="1"/>
  <c r="R106" i="15"/>
  <c r="Q99" i="15"/>
  <c r="Q98" i="15" s="1"/>
  <c r="Q106" i="15"/>
  <c r="S121" i="15"/>
  <c r="U68" i="15"/>
  <c r="S100" i="15"/>
  <c r="S99" i="15" s="1"/>
  <c r="Q9" i="15"/>
  <c r="S54" i="15"/>
  <c r="S89" i="15"/>
  <c r="S136" i="15"/>
  <c r="S135" i="15" s="1"/>
  <c r="S8" i="15"/>
  <c r="R8" i="15"/>
  <c r="Q120" i="15"/>
  <c r="Q119" i="15" s="1"/>
  <c r="R9" i="15"/>
  <c r="Q259" i="15"/>
  <c r="S9" i="15"/>
  <c r="R99" i="15" l="1"/>
  <c r="R98" i="15" s="1"/>
  <c r="R88" i="15"/>
  <c r="R229" i="15"/>
  <c r="R135" i="15"/>
  <c r="R120" i="15"/>
  <c r="R140" i="15"/>
  <c r="L229" i="15"/>
  <c r="Q6" i="15"/>
  <c r="Q257" i="15"/>
  <c r="U64" i="15"/>
  <c r="S98" i="15"/>
  <c r="S88" i="15"/>
  <c r="S120" i="15"/>
  <c r="S257" i="15" s="1"/>
  <c r="Q3" i="15"/>
  <c r="Q5" i="15"/>
  <c r="Q4" i="15"/>
  <c r="P19" i="15"/>
  <c r="R257" i="15" l="1"/>
  <c r="U63" i="15"/>
  <c r="R259" i="15"/>
  <c r="R119" i="15"/>
  <c r="R228" i="15"/>
  <c r="R7" i="15"/>
  <c r="R261" i="15"/>
  <c r="L228" i="15"/>
  <c r="S259" i="15"/>
  <c r="S261" i="15"/>
  <c r="S119" i="15"/>
  <c r="S7" i="15"/>
  <c r="P102" i="15"/>
  <c r="R5" i="15" l="1"/>
  <c r="R227" i="15"/>
  <c r="R6" i="15"/>
  <c r="R3" i="15"/>
  <c r="R4" i="15"/>
  <c r="L227" i="15"/>
  <c r="S6" i="15"/>
  <c r="S4" i="15"/>
  <c r="S3" i="15"/>
  <c r="S5" i="15"/>
  <c r="K216" i="15"/>
  <c r="K215" i="15" s="1"/>
  <c r="K219" i="15"/>
  <c r="K218" i="15" s="1"/>
  <c r="K213" i="15"/>
  <c r="K212" i="15" s="1"/>
  <c r="K208" i="15"/>
  <c r="K206" i="15"/>
  <c r="K203" i="15"/>
  <c r="K201" i="15"/>
  <c r="K196" i="15"/>
  <c r="K195" i="15" s="1"/>
  <c r="K193" i="15"/>
  <c r="K192" i="15" s="1"/>
  <c r="J193" i="15"/>
  <c r="J192" i="15" s="1"/>
  <c r="K190" i="15"/>
  <c r="K189" i="15" s="1"/>
  <c r="K185" i="15"/>
  <c r="K183" i="15"/>
  <c r="K180" i="15"/>
  <c r="K178" i="15"/>
  <c r="K171" i="15"/>
  <c r="K170" i="15" s="1"/>
  <c r="K169" i="15" s="1"/>
  <c r="K167" i="15"/>
  <c r="K166" i="15" s="1"/>
  <c r="K162" i="15"/>
  <c r="K160" i="15"/>
  <c r="K153" i="15"/>
  <c r="K155" i="15"/>
  <c r="K151" i="15"/>
  <c r="K146" i="15"/>
  <c r="K148" i="15"/>
  <c r="K144" i="15"/>
  <c r="K138" i="15"/>
  <c r="K137" i="15" s="1"/>
  <c r="K136" i="15" s="1"/>
  <c r="K135" i="15" s="1"/>
  <c r="K133" i="15"/>
  <c r="K132" i="15" s="1"/>
  <c r="K130" i="15"/>
  <c r="K127" i="15"/>
  <c r="J130" i="15"/>
  <c r="J133" i="15"/>
  <c r="J132" i="15" s="1"/>
  <c r="J138" i="15"/>
  <c r="J137" i="15" s="1"/>
  <c r="J136" i="15" s="1"/>
  <c r="J135" i="15" s="1"/>
  <c r="J144" i="15"/>
  <c r="J146" i="15"/>
  <c r="J148" i="15"/>
  <c r="J151" i="15"/>
  <c r="J153" i="15"/>
  <c r="J155" i="15"/>
  <c r="J160" i="15"/>
  <c r="J162" i="15"/>
  <c r="J167" i="15"/>
  <c r="J171" i="15"/>
  <c r="J170" i="15" s="1"/>
  <c r="J169" i="15" s="1"/>
  <c r="J178" i="15"/>
  <c r="J180" i="15"/>
  <c r="J183" i="15"/>
  <c r="J185" i="15"/>
  <c r="J190" i="15"/>
  <c r="J189" i="15" s="1"/>
  <c r="J196" i="15"/>
  <c r="J195" i="15" s="1"/>
  <c r="J201" i="15"/>
  <c r="J203" i="15"/>
  <c r="J206" i="15"/>
  <c r="J208" i="15"/>
  <c r="J213" i="15"/>
  <c r="J212" i="15" s="1"/>
  <c r="J216" i="15"/>
  <c r="J215" i="15" s="1"/>
  <c r="J219" i="15"/>
  <c r="J218" i="15" s="1"/>
  <c r="K123" i="15"/>
  <c r="K117" i="15"/>
  <c r="K116" i="15" s="1"/>
  <c r="K115" i="15" s="1"/>
  <c r="K112" i="15"/>
  <c r="K111" i="15" s="1"/>
  <c r="K109" i="15"/>
  <c r="K108" i="15" s="1"/>
  <c r="K102" i="15"/>
  <c r="K101" i="15" s="1"/>
  <c r="K100" i="15" s="1"/>
  <c r="K91" i="15"/>
  <c r="K90" i="15" s="1"/>
  <c r="K89" i="15" s="1"/>
  <c r="K88" i="15" s="1"/>
  <c r="K79" i="15"/>
  <c r="K77" i="15"/>
  <c r="K71" i="15"/>
  <c r="K69" i="15"/>
  <c r="K61" i="15"/>
  <c r="K60" i="15" s="1"/>
  <c r="K56" i="15"/>
  <c r="K55" i="15" s="1"/>
  <c r="K51" i="15"/>
  <c r="K50" i="15" s="1"/>
  <c r="K39" i="15"/>
  <c r="K47" i="15"/>
  <c r="K46" i="15" s="1"/>
  <c r="K30" i="15"/>
  <c r="K24" i="15"/>
  <c r="K19" i="15"/>
  <c r="K16" i="15"/>
  <c r="K14" i="15"/>
  <c r="K11" i="15"/>
  <c r="K68" i="15" l="1"/>
  <c r="K64" i="15" s="1"/>
  <c r="K63" i="15" s="1"/>
  <c r="K205" i="15"/>
  <c r="K177" i="15"/>
  <c r="K54" i="15"/>
  <c r="K10" i="15"/>
  <c r="J205" i="15"/>
  <c r="J200" i="15"/>
  <c r="K107" i="15"/>
  <c r="K182" i="15"/>
  <c r="K122" i="15"/>
  <c r="K121" i="15" s="1"/>
  <c r="K120" i="15" s="1"/>
  <c r="K119" i="15" s="1"/>
  <c r="J182" i="15"/>
  <c r="K200" i="15"/>
  <c r="K188" i="15"/>
  <c r="K114" i="15"/>
  <c r="J150" i="15"/>
  <c r="J143" i="15"/>
  <c r="J177" i="15"/>
  <c r="K211" i="15"/>
  <c r="K150" i="15"/>
  <c r="K143" i="15"/>
  <c r="J188" i="15"/>
  <c r="J211" i="15"/>
  <c r="K18" i="15"/>
  <c r="K99" i="15" l="1"/>
  <c r="K98" i="15" s="1"/>
  <c r="K106" i="15"/>
  <c r="K9" i="15"/>
  <c r="K8" i="15" s="1"/>
  <c r="K7" i="15" s="1"/>
  <c r="J198" i="15"/>
  <c r="K142" i="15"/>
  <c r="K141" i="15" s="1"/>
  <c r="K140" i="15" s="1"/>
  <c r="K198" i="15"/>
  <c r="J199" i="15"/>
  <c r="K175" i="15"/>
  <c r="K176" i="15"/>
  <c r="J175" i="15"/>
  <c r="J176" i="15"/>
  <c r="J142" i="15"/>
  <c r="J141" i="15" s="1"/>
  <c r="J140" i="15" s="1"/>
  <c r="K199" i="15"/>
  <c r="K3" i="15" l="1"/>
  <c r="K174" i="15"/>
  <c r="K6" i="15" s="1"/>
  <c r="J174" i="15"/>
  <c r="P176" i="15"/>
  <c r="P169" i="15"/>
  <c r="P142" i="15"/>
  <c r="P138" i="15"/>
  <c r="P137" i="15" s="1"/>
  <c r="P136" i="15" s="1"/>
  <c r="P135" i="15" s="1"/>
  <c r="P133" i="15"/>
  <c r="P132" i="15" s="1"/>
  <c r="P130" i="15"/>
  <c r="P127" i="15"/>
  <c r="P123" i="15"/>
  <c r="P112" i="15"/>
  <c r="P111" i="15" s="1"/>
  <c r="P109" i="15"/>
  <c r="P108" i="15" s="1"/>
  <c r="P101" i="15"/>
  <c r="P100" i="15" s="1"/>
  <c r="P91" i="15"/>
  <c r="P90" i="15" s="1"/>
  <c r="P89" i="15" s="1"/>
  <c r="P88" i="15" s="1"/>
  <c r="P261" i="15" s="1"/>
  <c r="P71" i="15"/>
  <c r="P68" i="15" s="1"/>
  <c r="P64" i="15" s="1"/>
  <c r="P63" i="15" s="1"/>
  <c r="P61" i="15"/>
  <c r="P60" i="15" s="1"/>
  <c r="P56" i="15"/>
  <c r="P55" i="15" s="1"/>
  <c r="P51" i="15"/>
  <c r="P50" i="15" s="1"/>
  <c r="P47" i="15"/>
  <c r="P46" i="15" s="1"/>
  <c r="P39" i="15"/>
  <c r="P30" i="15"/>
  <c r="P24" i="15"/>
  <c r="P16" i="15"/>
  <c r="P14" i="15"/>
  <c r="P11" i="15"/>
  <c r="P260" i="15"/>
  <c r="P258" i="15"/>
  <c r="K4" i="15" l="1"/>
  <c r="K5" i="15"/>
  <c r="P141" i="15"/>
  <c r="P140" i="15" s="1"/>
  <c r="P54" i="15"/>
  <c r="P122" i="15"/>
  <c r="P121" i="15" s="1"/>
  <c r="P120" i="15" s="1"/>
  <c r="P119" i="15" s="1"/>
  <c r="P107" i="15"/>
  <c r="P18" i="15"/>
  <c r="P10" i="15"/>
  <c r="P99" i="15" l="1"/>
  <c r="P98" i="15" s="1"/>
  <c r="P106" i="15"/>
  <c r="P259" i="15"/>
  <c r="P9" i="15"/>
  <c r="P8" i="15"/>
  <c r="P7" i="15" s="1"/>
  <c r="P5" i="15" l="1"/>
  <c r="P257" i="15"/>
  <c r="P6" i="15" l="1"/>
  <c r="P3" i="15"/>
  <c r="P4" i="15"/>
  <c r="O260" i="15"/>
  <c r="N260" i="15"/>
  <c r="L260" i="15"/>
  <c r="O258" i="15"/>
  <c r="N258" i="15"/>
  <c r="L258" i="15"/>
  <c r="J256" i="15"/>
  <c r="L255" i="15"/>
  <c r="L211" i="15"/>
  <c r="L199" i="15"/>
  <c r="L188" i="15"/>
  <c r="O176" i="15"/>
  <c r="N176" i="15"/>
  <c r="L176" i="15"/>
  <c r="O169" i="15"/>
  <c r="N169" i="15"/>
  <c r="L169" i="15"/>
  <c r="O142" i="15"/>
  <c r="N142" i="15"/>
  <c r="L142" i="15"/>
  <c r="O138" i="15"/>
  <c r="O137" i="15" s="1"/>
  <c r="O136" i="15" s="1"/>
  <c r="O135" i="15" s="1"/>
  <c r="N138" i="15"/>
  <c r="N137" i="15" s="1"/>
  <c r="N136" i="15" s="1"/>
  <c r="N135" i="15" s="1"/>
  <c r="L138" i="15"/>
  <c r="O133" i="15"/>
  <c r="O132" i="15" s="1"/>
  <c r="N133" i="15"/>
  <c r="N132" i="15" s="1"/>
  <c r="L133" i="15"/>
  <c r="O130" i="15"/>
  <c r="N130" i="15"/>
  <c r="L130" i="15"/>
  <c r="O127" i="15"/>
  <c r="N127" i="15"/>
  <c r="L127" i="15"/>
  <c r="J127" i="15"/>
  <c r="O123" i="15"/>
  <c r="N123" i="15"/>
  <c r="L123" i="15"/>
  <c r="J123" i="15"/>
  <c r="L117" i="15"/>
  <c r="J117" i="15"/>
  <c r="J116" i="15" s="1"/>
  <c r="O112" i="15"/>
  <c r="O111" i="15" s="1"/>
  <c r="N112" i="15"/>
  <c r="N111" i="15" s="1"/>
  <c r="L112" i="15"/>
  <c r="J112" i="15"/>
  <c r="J111" i="15" s="1"/>
  <c r="O109" i="15"/>
  <c r="O108" i="15" s="1"/>
  <c r="N109" i="15"/>
  <c r="N108" i="15" s="1"/>
  <c r="L109" i="15"/>
  <c r="J109" i="15"/>
  <c r="J108" i="15" s="1"/>
  <c r="O102" i="15"/>
  <c r="O101" i="15" s="1"/>
  <c r="O100" i="15" s="1"/>
  <c r="N102" i="15"/>
  <c r="N101" i="15" s="1"/>
  <c r="N100" i="15" s="1"/>
  <c r="L102" i="15"/>
  <c r="J102" i="15"/>
  <c r="J101" i="15" s="1"/>
  <c r="J100" i="15" s="1"/>
  <c r="O91" i="15"/>
  <c r="O90" i="15" s="1"/>
  <c r="O89" i="15" s="1"/>
  <c r="O88" i="15" s="1"/>
  <c r="O261" i="15" s="1"/>
  <c r="N91" i="15"/>
  <c r="N90" i="15" s="1"/>
  <c r="N89" i="15" s="1"/>
  <c r="N88" i="15" s="1"/>
  <c r="N261" i="15" s="1"/>
  <c r="L91" i="15"/>
  <c r="J91" i="15"/>
  <c r="J90" i="15" s="1"/>
  <c r="J89" i="15" s="1"/>
  <c r="J88" i="15" s="1"/>
  <c r="J261" i="15" s="1"/>
  <c r="L81" i="15"/>
  <c r="J79" i="15"/>
  <c r="L77" i="15"/>
  <c r="L68" i="15" s="1"/>
  <c r="J77" i="15"/>
  <c r="O71" i="15"/>
  <c r="O68" i="15" s="1"/>
  <c r="N71" i="15"/>
  <c r="N68" i="15" s="1"/>
  <c r="J71" i="15"/>
  <c r="J69" i="15"/>
  <c r="O61" i="15"/>
  <c r="O60" i="15" s="1"/>
  <c r="N61" i="15"/>
  <c r="N60" i="15" s="1"/>
  <c r="N54" i="15" s="1"/>
  <c r="L61" i="15"/>
  <c r="J61" i="15"/>
  <c r="J60" i="15" s="1"/>
  <c r="O56" i="15"/>
  <c r="O55" i="15" s="1"/>
  <c r="L56" i="15"/>
  <c r="J56" i="15"/>
  <c r="J55" i="15" s="1"/>
  <c r="O51" i="15"/>
  <c r="O50" i="15" s="1"/>
  <c r="N51" i="15"/>
  <c r="N50" i="15" s="1"/>
  <c r="L51" i="15"/>
  <c r="J51" i="15"/>
  <c r="J50" i="15" s="1"/>
  <c r="O47" i="15"/>
  <c r="O46" i="15" s="1"/>
  <c r="N47" i="15"/>
  <c r="N46" i="15" s="1"/>
  <c r="L47" i="15"/>
  <c r="J47" i="15"/>
  <c r="J46" i="15" s="1"/>
  <c r="O39" i="15"/>
  <c r="N39" i="15"/>
  <c r="L39" i="15"/>
  <c r="J39" i="15"/>
  <c r="O30" i="15"/>
  <c r="N30" i="15"/>
  <c r="L30" i="15"/>
  <c r="J30" i="15"/>
  <c r="O24" i="15"/>
  <c r="N24" i="15"/>
  <c r="L24" i="15"/>
  <c r="J24" i="15"/>
  <c r="O19" i="15"/>
  <c r="N19" i="15"/>
  <c r="L19" i="15"/>
  <c r="J19" i="15"/>
  <c r="O16" i="15"/>
  <c r="N16" i="15"/>
  <c r="L16" i="15"/>
  <c r="J16" i="15"/>
  <c r="O14" i="15"/>
  <c r="N14" i="15"/>
  <c r="L14" i="15"/>
  <c r="J14" i="15"/>
  <c r="O11" i="15"/>
  <c r="N11" i="15"/>
  <c r="L11" i="15"/>
  <c r="J11" i="15"/>
  <c r="J68" i="15" l="1"/>
  <c r="J64" i="15" s="1"/>
  <c r="L46" i="15"/>
  <c r="L80" i="15"/>
  <c r="L50" i="15"/>
  <c r="L60" i="15"/>
  <c r="L90" i="15"/>
  <c r="L108" i="15"/>
  <c r="L116" i="15"/>
  <c r="L114" i="15" s="1"/>
  <c r="L137" i="15"/>
  <c r="L132" i="15"/>
  <c r="L111" i="15"/>
  <c r="L101" i="15"/>
  <c r="L55" i="15"/>
  <c r="N122" i="15"/>
  <c r="N121" i="15" s="1"/>
  <c r="N120" i="15" s="1"/>
  <c r="N119" i="15" s="1"/>
  <c r="N107" i="15"/>
  <c r="J10" i="15"/>
  <c r="O107" i="15"/>
  <c r="L122" i="15"/>
  <c r="O122" i="15"/>
  <c r="O121" i="15" s="1"/>
  <c r="O120" i="15" s="1"/>
  <c r="O119" i="15" s="1"/>
  <c r="O141" i="15"/>
  <c r="O140" i="15" s="1"/>
  <c r="J54" i="15"/>
  <c r="O54" i="15"/>
  <c r="L141" i="15"/>
  <c r="N10" i="15"/>
  <c r="O10" i="15"/>
  <c r="J18" i="15"/>
  <c r="J107" i="15"/>
  <c r="N18" i="15"/>
  <c r="L18" i="15"/>
  <c r="J122" i="15"/>
  <c r="J121" i="15" s="1"/>
  <c r="J120" i="15" s="1"/>
  <c r="J119" i="15" s="1"/>
  <c r="O18" i="15"/>
  <c r="N141" i="15"/>
  <c r="N140" i="15" s="1"/>
  <c r="L10" i="15"/>
  <c r="J115" i="15"/>
  <c r="J114" i="15"/>
  <c r="L54" i="15" l="1"/>
  <c r="L115" i="15"/>
  <c r="L89" i="15"/>
  <c r="L79" i="15"/>
  <c r="L140" i="15"/>
  <c r="L136" i="15"/>
  <c r="L121" i="15"/>
  <c r="L107" i="15"/>
  <c r="L100" i="15"/>
  <c r="O99" i="15"/>
  <c r="O98" i="15" s="1"/>
  <c r="O106" i="15"/>
  <c r="J99" i="15"/>
  <c r="J98" i="15" s="1"/>
  <c r="J106" i="15"/>
  <c r="N99" i="15"/>
  <c r="N98" i="15" s="1"/>
  <c r="N106" i="15"/>
  <c r="J260" i="15"/>
  <c r="J9" i="15"/>
  <c r="J8" i="15" s="1"/>
  <c r="O8" i="15"/>
  <c r="N9" i="15"/>
  <c r="J258" i="15"/>
  <c r="O9" i="15"/>
  <c r="N8" i="15"/>
  <c r="L8" i="15"/>
  <c r="L9" i="15"/>
  <c r="J257" i="15" l="1"/>
  <c r="L88" i="15"/>
  <c r="L135" i="15"/>
  <c r="L120" i="15"/>
  <c r="L106" i="15"/>
  <c r="L99" i="15"/>
  <c r="N257" i="15"/>
  <c r="O257" i="15"/>
  <c r="L261" i="15" l="1"/>
  <c r="L119" i="15"/>
  <c r="L98" i="15"/>
  <c r="L257" i="15"/>
  <c r="N64" i="15"/>
  <c r="N63" i="15" s="1"/>
  <c r="N7" i="15" s="1"/>
  <c r="L64" i="15"/>
  <c r="O64" i="15" l="1"/>
  <c r="O63" i="15" s="1"/>
  <c r="O7" i="15" s="1"/>
  <c r="L63" i="15" l="1"/>
  <c r="L7" i="15" s="1"/>
  <c r="N259" i="15" l="1"/>
  <c r="L259" i="15"/>
  <c r="O259" i="15"/>
  <c r="O4" i="15" l="1"/>
  <c r="O3" i="15"/>
  <c r="O6" i="15"/>
  <c r="O5" i="15"/>
  <c r="N3" i="15"/>
  <c r="N6" i="15"/>
  <c r="N4" i="15"/>
  <c r="N5" i="15"/>
  <c r="L5" i="15"/>
  <c r="L6" i="15"/>
  <c r="L3" i="15"/>
  <c r="L4" i="15"/>
  <c r="J63" i="15" l="1"/>
  <c r="J259" i="15" l="1"/>
  <c r="J7" i="15"/>
  <c r="J3" i="15" l="1"/>
  <c r="J4" i="15"/>
  <c r="J5" i="15"/>
  <c r="J6" i="15"/>
  <c r="T66" i="15" l="1"/>
  <c r="T135" i="15"/>
  <c r="U135" i="15"/>
  <c r="U45" i="15"/>
  <c r="T45" i="15"/>
  <c r="T111" i="15"/>
  <c r="U111" i="15"/>
  <c r="T89" i="15"/>
  <c r="U89" i="15"/>
  <c r="U139" i="15"/>
  <c r="T139" i="15"/>
  <c r="U83" i="15"/>
  <c r="T83" i="15"/>
  <c r="T128" i="15"/>
  <c r="U128" i="15"/>
  <c r="T91" i="15"/>
  <c r="U91" i="15"/>
  <c r="U240" i="15"/>
  <c r="U239" i="15"/>
  <c r="U238" i="15" s="1"/>
  <c r="U237" i="15" s="1"/>
  <c r="U236" i="15" s="1"/>
  <c r="T138" i="15"/>
  <c r="U138" i="15"/>
  <c r="U9" i="15"/>
  <c r="T9" i="15"/>
  <c r="U104" i="15"/>
  <c r="T104" i="15"/>
  <c r="T67" i="15"/>
  <c r="T24" i="15"/>
  <c r="U24" i="15"/>
  <c r="T106" i="15"/>
  <c r="U106" i="15"/>
  <c r="U39" i="15"/>
  <c r="T39" i="15"/>
  <c r="U90" i="15"/>
  <c r="T90" i="15"/>
  <c r="T4" i="15"/>
  <c r="U4" i="15"/>
  <c r="U113" i="15"/>
  <c r="T113" i="15"/>
  <c r="U127" i="15"/>
  <c r="T127" i="15"/>
  <c r="T26" i="15"/>
  <c r="U26" i="15"/>
  <c r="T43" i="15"/>
  <c r="U43" i="15"/>
  <c r="T85" i="15"/>
  <c r="U85" i="15"/>
  <c r="T130" i="15"/>
  <c r="U130" i="15"/>
  <c r="T98" i="15"/>
  <c r="U98" i="15"/>
  <c r="U88" i="15"/>
  <c r="T88" i="15"/>
  <c r="T14" i="15"/>
  <c r="U14" i="15"/>
  <c r="U131" i="15"/>
  <c r="T131" i="15"/>
  <c r="U19" i="15"/>
  <c r="T19" i="15"/>
  <c r="T137" i="15"/>
  <c r="U137" i="15"/>
  <c r="U62" i="15"/>
  <c r="T62" i="15"/>
  <c r="U92" i="15"/>
  <c r="T92" i="15"/>
  <c r="U119" i="15"/>
  <c r="T119" i="15"/>
  <c r="T32" i="15"/>
  <c r="U32" i="15"/>
  <c r="U10" i="15"/>
  <c r="T10" i="15"/>
  <c r="U132" i="15"/>
  <c r="T132" i="15"/>
  <c r="U136" i="15"/>
  <c r="T136" i="15"/>
  <c r="U129" i="15"/>
  <c r="T129" i="15"/>
  <c r="T20" i="15"/>
  <c r="U20" i="15"/>
  <c r="U37" i="15"/>
  <c r="T37" i="15"/>
  <c r="T56" i="15"/>
  <c r="U56" i="15"/>
  <c r="T13" i="15"/>
  <c r="U13" i="15"/>
  <c r="T246" i="15"/>
  <c r="T245" i="15" s="1"/>
  <c r="T244" i="15" s="1"/>
  <c r="T243" i="15" s="1"/>
  <c r="T242" i="15" s="1"/>
  <c r="T17" i="15"/>
  <c r="U17" i="15"/>
  <c r="U134" i="15"/>
  <c r="T134" i="15"/>
  <c r="T61" i="15"/>
  <c r="U61" i="15"/>
  <c r="U42" i="15"/>
  <c r="T42" i="15"/>
  <c r="U16" i="15"/>
  <c r="T16" i="15"/>
  <c r="T121" i="15"/>
  <c r="U121" i="15"/>
  <c r="T122" i="15"/>
  <c r="U122" i="15"/>
  <c r="T100" i="15"/>
  <c r="U100" i="15"/>
  <c r="U120" i="15"/>
  <c r="T120" i="15"/>
  <c r="U54" i="15"/>
  <c r="T54" i="15"/>
  <c r="U22" i="15"/>
  <c r="T22" i="15"/>
  <c r="U57" i="15"/>
  <c r="T57" i="15"/>
  <c r="U8" i="15"/>
  <c r="T8" i="15"/>
  <c r="T99" i="15"/>
  <c r="U99" i="15"/>
  <c r="T105" i="15"/>
  <c r="U105" i="15"/>
  <c r="T65" i="15"/>
  <c r="U101" i="15"/>
  <c r="T101" i="15"/>
  <c r="T6" i="15"/>
  <c r="U6" i="15"/>
  <c r="T35" i="15"/>
  <c r="U35" i="15"/>
  <c r="U29" i="15"/>
  <c r="T29" i="15"/>
  <c r="T33" i="15"/>
  <c r="U33" i="15"/>
  <c r="T18" i="15"/>
  <c r="U18" i="15"/>
  <c r="U40" i="15"/>
  <c r="T40" i="15"/>
  <c r="T28" i="15"/>
  <c r="U28" i="15"/>
  <c r="T240" i="15"/>
  <c r="T239" i="15" s="1"/>
  <c r="T238" i="15" s="1"/>
  <c r="T237" i="15" s="1"/>
  <c r="T236" i="15" s="1"/>
  <c r="T3" i="15"/>
  <c r="U3" i="15"/>
  <c r="U31" i="15"/>
  <c r="T31" i="15"/>
  <c r="U124" i="15"/>
  <c r="T124" i="15"/>
  <c r="U27" i="15"/>
  <c r="T27" i="15"/>
  <c r="U55" i="15"/>
  <c r="T55" i="15"/>
  <c r="U5" i="15"/>
  <c r="T5" i="15"/>
  <c r="U103" i="15"/>
  <c r="T103" i="15"/>
  <c r="U133" i="15"/>
  <c r="T133" i="15"/>
  <c r="T38" i="15"/>
  <c r="U38" i="15"/>
  <c r="T7" i="15"/>
  <c r="U7" i="15"/>
  <c r="U44" i="15"/>
  <c r="T44" i="15"/>
  <c r="T123" i="15"/>
  <c r="U123" i="15"/>
  <c r="T30" i="15"/>
  <c r="U30" i="15"/>
  <c r="T25" i="15"/>
  <c r="U25" i="15"/>
  <c r="U11" i="15"/>
  <c r="T11" i="15"/>
  <c r="U107" i="15"/>
  <c r="T107" i="15"/>
  <c r="U59" i="15"/>
  <c r="T59" i="15"/>
  <c r="U60" i="15"/>
  <c r="T60" i="15"/>
  <c r="U34" i="15"/>
  <c r="T34" i="15"/>
  <c r="U126" i="15"/>
  <c r="T126" i="15"/>
  <c r="T21" i="15"/>
  <c r="U21" i="15"/>
  <c r="U102" i="15"/>
  <c r="T102" i="15"/>
  <c r="U12" i="15"/>
  <c r="T12" i="15"/>
  <c r="U112" i="15"/>
  <c r="T112" i="15"/>
  <c r="T15" i="15"/>
  <c r="U15" i="15"/>
</calcChain>
</file>

<file path=xl/comments1.xml><?xml version="1.0" encoding="utf-8"?>
<comments xmlns="http://schemas.openxmlformats.org/spreadsheetml/2006/main">
  <authors>
    <author>Kristina Ivancic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  <charset val="238"/>
          </rPr>
          <t>Kristina Ivancic:</t>
        </r>
        <r>
          <rPr>
            <sz val="9"/>
            <color indexed="81"/>
            <rFont val="Segoe UI"/>
            <family val="2"/>
            <charset val="238"/>
          </rPr>
          <t xml:space="preserve">
Plan 2 Rebalans nakon smanjenja i povećanja</t>
        </r>
      </text>
    </comment>
  </commentList>
</comments>
</file>

<file path=xl/comments2.xml><?xml version="1.0" encoding="utf-8"?>
<comments xmlns="http://schemas.openxmlformats.org/spreadsheetml/2006/main">
  <authors>
    <author>Kristina Ivancic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  <charset val="238"/>
          </rPr>
          <t>Kristina Ivancic:</t>
        </r>
        <r>
          <rPr>
            <sz val="9"/>
            <color indexed="81"/>
            <rFont val="Segoe UI"/>
            <family val="2"/>
            <charset val="238"/>
          </rPr>
          <t xml:space="preserve">
Plan 2 Rebalans nakon smanjenja i povećanja</t>
        </r>
      </text>
    </comment>
  </commentList>
</comments>
</file>

<file path=xl/comments3.xml><?xml version="1.0" encoding="utf-8"?>
<comments xmlns="http://schemas.openxmlformats.org/spreadsheetml/2006/main">
  <authors>
    <author>Kristina Ivancic</author>
  </authors>
  <commentList>
    <comment ref="J3" authorId="0" shapeId="0">
      <text>
        <r>
          <rPr>
            <b/>
            <sz val="9"/>
            <color indexed="81"/>
            <rFont val="Segoe UI"/>
            <family val="2"/>
            <charset val="238"/>
          </rPr>
          <t>Kristina Ivancic:</t>
        </r>
        <r>
          <rPr>
            <sz val="9"/>
            <color indexed="81"/>
            <rFont val="Segoe UI"/>
            <family val="2"/>
            <charset val="238"/>
          </rPr>
          <t xml:space="preserve">
Plan 2 Rebalans nakon smanjenja i povećanja</t>
        </r>
      </text>
    </comment>
  </commentList>
</comments>
</file>

<file path=xl/connections.xml><?xml version="1.0" encoding="utf-8"?>
<connections xmlns="http://schemas.openxmlformats.org/spreadsheetml/2006/main">
  <connection id="1" name="Query - BazaZaUpit" description="Connection to the 'BazaZaUpit' query in the workbook." type="100" refreshedVersion="6" minRefreshableVersion="5">
    <extLst>
      <ext xmlns:x15="http://schemas.microsoft.com/office/spreadsheetml/2010/11/main" uri="{DE250136-89BD-433C-8126-D09CA5730AF9}">
        <x15:connection id="1925fd30-4827-4f7a-a19a-d1edc34b8b83"/>
      </ext>
    </extLst>
  </connection>
  <connection id="2" keepAlive="1" name="Query - KonPlanZADNJI" description="Connection to the 'KonPlanZADNJI' query in the workbook." type="5" refreshedVersion="0" background="1">
    <dbPr connection="Provider=Microsoft.Mashup.OleDb.1;Data Source=$Workbook$;Location=KonPlanZADNJI;Extended Properties=&quot;&quot;" command="SELECT * FROM [KonPlanZADNJI]"/>
  </connection>
  <connection id="3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BazaZaUpit].[Konto Broj i Naziv 1].&amp;[3 Rashodi poslovanja],[BazaZaUpit].[Konto Broj i Naziv 1].&amp;[4 Rashodi za nabavu nefinancijske imovine]}"/>
    <s v="{[BazaZaUpit].[PRIHODI BROJ I NAZIV 1].&amp;[6 Prihodi poslovanja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<sst xmlns="http://schemas.openxmlformats.org/spreadsheetml/2006/main" count="10211" uniqueCount="3577">
  <si>
    <t>Račun</t>
  </si>
  <si>
    <t>Naziv računa</t>
  </si>
  <si>
    <t>RAZDJEL 185 DRŽAVNI URED ZA REVIZIJU</t>
  </si>
  <si>
    <t>GLAVA 18505</t>
  </si>
  <si>
    <t>22 FINANCIJSKI I FISKALNI SUSTAV</t>
  </si>
  <si>
    <t>K665001</t>
  </si>
  <si>
    <t>K665002</t>
  </si>
  <si>
    <t>Plaće za redovni rad</t>
  </si>
  <si>
    <t>Plaće</t>
  </si>
  <si>
    <t>Ostali rashodi za zaposlene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</si>
  <si>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</si>
  <si>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</si>
  <si>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</si>
  <si>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</si>
  <si>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</si>
  <si>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</si>
  <si>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</si>
  <si>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</si>
  <si>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</si>
  <si>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</si>
  <si>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</si>
  <si>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</si>
  <si>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Ostali financijski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</si>
  <si>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</si>
  <si>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</si>
  <si>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</si>
  <si>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</si>
  <si>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</si>
  <si>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</si>
  <si>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</si>
  <si>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IZVOR 11</t>
  </si>
  <si>
    <t>IZVOR 31</t>
  </si>
  <si>
    <t>Nematerijalna imovina</t>
  </si>
  <si>
    <t>Kamate za primljene kredite i zajmove</t>
  </si>
  <si>
    <t>Materijal i dijelovi za tekuće i investicijsko održavanje</t>
  </si>
  <si>
    <t>INFORMATIZACIJA</t>
  </si>
  <si>
    <t>OBNOVA VOZNOG PARKA</t>
  </si>
  <si>
    <t>DONOS NEUTROŠENIH PRIHODA IZ PRETHODNE GODINE</t>
  </si>
  <si>
    <t>ODNOS NEUTROŠENIH PRIHODA U SLJEDEĆU GODINU</t>
  </si>
  <si>
    <t>Materijal i sirovine</t>
  </si>
  <si>
    <t xml:space="preserve">Službena putovanja </t>
  </si>
  <si>
    <t xml:space="preserve">Stručno usavršavanje zaposlenika </t>
  </si>
  <si>
    <t xml:space="preserve">Ostale naknade troškova zaposlenima </t>
  </si>
  <si>
    <t xml:space="preserve">Energija </t>
  </si>
  <si>
    <t xml:space="preserve">Sitni inventar i autogume </t>
  </si>
  <si>
    <t xml:space="preserve">Usluge telefona, pošte i prijevoza </t>
  </si>
  <si>
    <t>Usluge promidžbe i informiranja</t>
  </si>
  <si>
    <t xml:space="preserve">Zakupnine i najamnine </t>
  </si>
  <si>
    <t xml:space="preserve">Intelektualne i osobne usluge </t>
  </si>
  <si>
    <t xml:space="preserve">Računalne usluge </t>
  </si>
  <si>
    <t xml:space="preserve">Ostale usluge </t>
  </si>
  <si>
    <t xml:space="preserve">Pristojbe i naknade </t>
  </si>
  <si>
    <t xml:space="preserve">Ostali nespomenuti rashodi poslovanja </t>
  </si>
  <si>
    <t xml:space="preserve">Bankarske usluge i usluge platnog prometa </t>
  </si>
  <si>
    <t xml:space="preserve">Uredska oprema i namještaj </t>
  </si>
  <si>
    <t xml:space="preserve">Komunikacijska oprema </t>
  </si>
  <si>
    <t>Oprema za održavanje i zaštitu</t>
  </si>
  <si>
    <t xml:space="preserve">Usluge tekućeg i investicijskog održavanja </t>
  </si>
  <si>
    <t xml:space="preserve">Zakupnine i najmanine </t>
  </si>
  <si>
    <t xml:space="preserve">Licence </t>
  </si>
  <si>
    <t>Energija</t>
  </si>
  <si>
    <t>Sitni inventar i autogume</t>
  </si>
  <si>
    <t>Usluge tekućeg i investicijskog održavanja</t>
  </si>
  <si>
    <t xml:space="preserve">Kamate za primljene kredite i zajmove od kreditnih i ostalih institucija izvan javnog sektora </t>
  </si>
  <si>
    <t xml:space="preserve">Prijevozna sredstva u cestovnom prometu </t>
  </si>
  <si>
    <t>UKUPNO IZVOR 11</t>
  </si>
  <si>
    <t>UKUPNO IZVOR 31</t>
  </si>
  <si>
    <t>Dodatna ulaganja na građevinskim objektima</t>
  </si>
  <si>
    <t>Intelektualne i osobne usluge</t>
  </si>
  <si>
    <t>T665008</t>
  </si>
  <si>
    <t>Plaće za redovan rad</t>
  </si>
  <si>
    <t>Doprinosi za obvezno zdravstveno osiguranje</t>
  </si>
  <si>
    <t>Doprinosi na plaće</t>
  </si>
  <si>
    <t>Uredski materijal i ostali materijalni rashodi</t>
  </si>
  <si>
    <t>Bankarske usluge i usluge platnog prometa</t>
  </si>
  <si>
    <t>Uredska oprema i namještaj</t>
  </si>
  <si>
    <t>TWINNING PROJEKT IPA/2020/420-330 "Jačanje vanjske revizije i parlamentarnog nadzora, Sjeverna Makedonija"</t>
  </si>
  <si>
    <t>"Unaprjeđivanje, modernizacija i digitalizacija poslovnih procesa i revizijskih postupaka u Državnom uredu za reviziju"</t>
  </si>
  <si>
    <t>IZVOR 12</t>
  </si>
  <si>
    <t>Plaće za zaposlene</t>
  </si>
  <si>
    <t>Stručno usavršavanje zaposlenika</t>
  </si>
  <si>
    <t>Nakande troškova zaposlenima</t>
  </si>
  <si>
    <t>Licence</t>
  </si>
  <si>
    <t>Rashodi za nabavu neproizvedene dugotrajne imovine</t>
  </si>
  <si>
    <t xml:space="preserve">Dodatna ulaganja na postrojenjima i opremi </t>
  </si>
  <si>
    <t xml:space="preserve">Rashodi za dodatna ulaganja na nefinancijskoj imovini </t>
  </si>
  <si>
    <t>IZVOR 561</t>
  </si>
  <si>
    <t>UKUPNO IZVOR 12</t>
  </si>
  <si>
    <t>UKUPNO IZVOR 56</t>
  </si>
  <si>
    <t>A665000</t>
  </si>
  <si>
    <t>Rashodi za nabavu proizvede dugotrajne imovine</t>
  </si>
  <si>
    <t>Zakupnine i najamnine</t>
  </si>
  <si>
    <t>UKUPNO IZVOR 57</t>
  </si>
  <si>
    <t>T665009</t>
  </si>
  <si>
    <t>IZVOR 5761</t>
  </si>
  <si>
    <t>Rashodi za dodatna ulaganja na nefinancijskoj imovini</t>
  </si>
  <si>
    <t>Ostale usluge</t>
  </si>
  <si>
    <t>Naknade za prijevoz za rad na terenu i odvojeni život</t>
  </si>
  <si>
    <t xml:space="preserve">Uredski materijal i ostali materijalni rashodi </t>
  </si>
  <si>
    <t>Zdravstvene i veterinarske usluge</t>
  </si>
  <si>
    <t>Naknade za rad predstavničkih i izvršnih tijela, povjerenstava i slično</t>
  </si>
  <si>
    <t>Članarine i norme</t>
  </si>
  <si>
    <t>Negativne tečajne razlike i razlike zbog primjene valutne klauzule</t>
  </si>
  <si>
    <t>Naknade građanima i kućanstvima u novcu</t>
  </si>
  <si>
    <t>Naknade građanima i kućanstvima na temelju osiguranja i druge naknade</t>
  </si>
  <si>
    <t>Komunikacijska oprema</t>
  </si>
  <si>
    <t>Naknade troškova osobama izvan radnog odnosa</t>
  </si>
  <si>
    <t>Rashodi za nabavu nefinancijske imovine</t>
  </si>
  <si>
    <t>Rashodi poslovanja</t>
  </si>
  <si>
    <t>Usluge telefona, pošte i prijevoza</t>
  </si>
  <si>
    <t>Natpisi redaka</t>
  </si>
  <si>
    <t>EUR</t>
  </si>
  <si>
    <t>Projekcija za 2025. EUR</t>
  </si>
  <si>
    <t>Prihodi 1</t>
  </si>
  <si>
    <t>Prihodi 2</t>
  </si>
  <si>
    <t>6 Prihodi poslovanja</t>
  </si>
  <si>
    <t>67 Prihodi iz nadležnog proračuna i od HZZO-a temeljem ugovornih obveza</t>
  </si>
  <si>
    <t>66 Prihodi od prodaje proizvoda i robe te pruženih usluga i prihodi od donacija</t>
  </si>
  <si>
    <t>63 Pomoći iz inozemstva i od subjekata unutar općeg proračuna</t>
  </si>
  <si>
    <t>Z999</t>
  </si>
  <si>
    <t>PRERAČUNAVANJE</t>
  </si>
  <si>
    <t>Prihodi od prodaje nefinacijske imovine</t>
  </si>
  <si>
    <t>7 Prihodi od prodaje nefinacijske imovine</t>
  </si>
  <si>
    <t>IZVOR TUĐI</t>
  </si>
  <si>
    <t>PRIMICI I IZDACI</t>
  </si>
  <si>
    <t>Izdaci za financijsku imovinu i otplate zajmova</t>
  </si>
  <si>
    <t>Primici od financijske imovine i zaduživanja</t>
  </si>
  <si>
    <t>PRIJENOS SREDSTAVA IZ PRETHODNE GODINE</t>
  </si>
  <si>
    <t>PRIJENOS SREDSTAVA U SLJEDEĆU GODINU</t>
  </si>
  <si>
    <t xml:space="preserve">PRIJENOS I DONOS </t>
  </si>
  <si>
    <t>3 Rashodi poslovanja</t>
  </si>
  <si>
    <t>32 Materijalni rashodi</t>
  </si>
  <si>
    <t>323 Rashodi za usluge</t>
  </si>
  <si>
    <t>8 Primici od financijske imovine i zaduživanja</t>
  </si>
  <si>
    <t>81 Primici od financijske imovine i zaduživanja</t>
  </si>
  <si>
    <t>811 Primici od financijske imovine i zaduživanja</t>
  </si>
  <si>
    <t>5 Izdaci za financijsku imovinu i otplate zajmova</t>
  </si>
  <si>
    <t>51 Izdaci za financijsku imovinu i otplate zajmova</t>
  </si>
  <si>
    <t>511 Izdaci za financijsku imovinu i otplate zajmova</t>
  </si>
  <si>
    <t>PRIHODI PO IZVORIMA</t>
  </si>
  <si>
    <t>Primici i izdaci</t>
  </si>
  <si>
    <t>K665001 INFORMATIZACIJA</t>
  </si>
  <si>
    <t>IZVOR 11 OPĆI PRIHODI I PRIMICI</t>
  </si>
  <si>
    <t>3235 Zakupnine i najamnine</t>
  </si>
  <si>
    <t>I. OPĆI DIO</t>
  </si>
  <si>
    <t>PRIHODI UKUPNO</t>
  </si>
  <si>
    <t>RASHODI UKUPNO</t>
  </si>
  <si>
    <t>RAZLIKA - VIŠAK / MANJAK</t>
  </si>
  <si>
    <t>NETO FINANCIRANJE</t>
  </si>
  <si>
    <t>VIŠAK / MANJAK + NETO FINANCIRANJE</t>
  </si>
  <si>
    <t>011 Izvršna i zakonodavna tijela, financijski i fiskalni poslovi</t>
  </si>
  <si>
    <t>Projekcija za 2026. EUR</t>
  </si>
  <si>
    <t>3232 Usluge tekućeg i investicijskog održavanja</t>
  </si>
  <si>
    <t>3238 Računalne usluge</t>
  </si>
  <si>
    <t>Razred / Skupina / Izvor</t>
  </si>
  <si>
    <t>01 Opće i javne usluge</t>
  </si>
  <si>
    <t>Konto Broj i Naziv</t>
  </si>
  <si>
    <t>4 Rashodi za nabavu nefinancijske imovine</t>
  </si>
  <si>
    <t xml:space="preserve">9 PRIJENOS I DONOS </t>
  </si>
  <si>
    <t>31 Rashodi za zaposlene</t>
  </si>
  <si>
    <t>34 Financijski rashodi</t>
  </si>
  <si>
    <t>37 Naknade građanima i kućanstvima na temelju osiguranja i druge naknade</t>
  </si>
  <si>
    <t>41 Rashodi za nabavu neproizvedene dugotrajne imovine</t>
  </si>
  <si>
    <t>42 Rashodi za nabavu proizvedene dugotrajne imovine</t>
  </si>
  <si>
    <t>45 Rashodi za dodatna ulaganja na nefinancijskoj imovini</t>
  </si>
  <si>
    <t>71 Prihodi od prodaje nefinacijske imovine</t>
  </si>
  <si>
    <t xml:space="preserve">92 PRIJENOS I DONOS </t>
  </si>
  <si>
    <t>311 Plaće</t>
  </si>
  <si>
    <t>312 Ostali rashodi za zaposlene</t>
  </si>
  <si>
    <t>313 Doprinosi za plaće</t>
  </si>
  <si>
    <t>321 Naknade troškova zaposlenima</t>
  </si>
  <si>
    <t>322 Rashodi za materijal i energiju</t>
  </si>
  <si>
    <t>324 Naknade troškova osobama izvan radnog odnosa</t>
  </si>
  <si>
    <t>329 Ostali nespomenuti rashodi poslovanja</t>
  </si>
  <si>
    <t>342 Kamate za primljene kredite i zajmove</t>
  </si>
  <si>
    <t>343 Ostali financijski rashodi</t>
  </si>
  <si>
    <t>372 Ostale naknade građanima i kućanstvima iz proračuna</t>
  </si>
  <si>
    <t>412 Nematerijalna imovina</t>
  </si>
  <si>
    <t>422 Postrojenja i oprema</t>
  </si>
  <si>
    <t>423 Prijevozna sredstva</t>
  </si>
  <si>
    <t>451 Dodatna ulaganja na građevinskim objektima</t>
  </si>
  <si>
    <t xml:space="preserve">452 Dodatna ulaganja na postrojenjima i opremi </t>
  </si>
  <si>
    <t>711 Prihodi od prodaje nefinacijske imovine</t>
  </si>
  <si>
    <t xml:space="preserve">921 PRIJENOS I DONOS </t>
  </si>
  <si>
    <t>3111 Plaće za redovni rad</t>
  </si>
  <si>
    <t>3113 Plaće za prekovremeni rad</t>
  </si>
  <si>
    <t>3121 Ostali rashodi za zaposlene</t>
  </si>
  <si>
    <t>3132 Doprinosi za obvezno zdravstveno osiguranje</t>
  </si>
  <si>
    <t xml:space="preserve">3211 Službena putovanja </t>
  </si>
  <si>
    <t>3212 Naknade za prijevoz za rad na terenu i odvojeni život</t>
  </si>
  <si>
    <t xml:space="preserve">3213 Stručno usavršavanje zaposlenika </t>
  </si>
  <si>
    <t xml:space="preserve">3214 Ostale naknade troškova zaposlenima </t>
  </si>
  <si>
    <t xml:space="preserve">3221 Uredski materijal i ostali materijalni rashodi </t>
  </si>
  <si>
    <t>3222 Materijal i sirovine</t>
  </si>
  <si>
    <t xml:space="preserve">3223 Energija </t>
  </si>
  <si>
    <t>3224 Materijal i dijelovi za tekuće i investicijsko održavanje</t>
  </si>
  <si>
    <t xml:space="preserve">3225 Sitni inventar i autogume </t>
  </si>
  <si>
    <t>3227 Službena radna i zaštitna odjeća i obuća</t>
  </si>
  <si>
    <t xml:space="preserve">3231 Usluge telefona, pošte i prijevoza </t>
  </si>
  <si>
    <t xml:space="preserve">3232 Usluge tekućeg i investicijskog održavanja </t>
  </si>
  <si>
    <t>3233 Usluge promidžbe i informiranja</t>
  </si>
  <si>
    <t>3234 Komunalne usluge</t>
  </si>
  <si>
    <t xml:space="preserve">3235 Zakupnine i najamnine </t>
  </si>
  <si>
    <t>3236 Zdravstvene i veterinarske usluge</t>
  </si>
  <si>
    <t xml:space="preserve">3237 Intelektualne i osobne usluge </t>
  </si>
  <si>
    <t xml:space="preserve">3238 Računalne usluge </t>
  </si>
  <si>
    <t xml:space="preserve">3239 Ostale usluge 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</si>
  <si>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</si>
  <si>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</si>
  <si>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</si>
  <si>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</si>
  <si>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</si>
  <si>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 xml:space="preserve">3295 Pristojbe i naknade </t>
  </si>
  <si>
    <t xml:space="preserve">3299 Ostali nespomenuti rashodi poslovanja </t>
  </si>
  <si>
    <t xml:space="preserve">3423 Kamate za primljene kredite i zajmove od kreditnih i ostalih institucija izvan javnog sektora </t>
  </si>
  <si>
    <t xml:space="preserve">3431 Bankarske usluge i usluge platnog prometa </t>
  </si>
  <si>
    <t>3432 Negativne tečajne razlike i razlike zbog primjene valutne klauzule</t>
  </si>
  <si>
    <t>3721 Naknade građanima i kućanstvima u novcu</t>
  </si>
  <si>
    <t xml:space="preserve">4123 Licence </t>
  </si>
  <si>
    <t xml:space="preserve">4221 Uredska oprema i namještaj </t>
  </si>
  <si>
    <t xml:space="preserve">4222 Komunikacijska oprema </t>
  </si>
  <si>
    <t>4223 Oprema za održavanje i zaštitu</t>
  </si>
  <si>
    <t xml:space="preserve">4231 Prijevozna sredstva u cestovnom prometu </t>
  </si>
  <si>
    <t>4511 Dodatna ulaganja na građevinskim objektima</t>
  </si>
  <si>
    <t xml:space="preserve">4521 Dodatna ulaganja na postrojenjima i opremi </t>
  </si>
  <si>
    <t>5111 Izdaci za financijsku imovinu i otplate zajmova</t>
  </si>
  <si>
    <t>7111 Prihodi od prodaje nefinacijske imovine</t>
  </si>
  <si>
    <t>8111 Primici od financijske imovine i zaduživanja</t>
  </si>
  <si>
    <t>9211 PRIJENOS SREDSTAVA IZ PRETHODNE GODINE</t>
  </si>
  <si>
    <t>9212 PRIJENOS SREDSTAVA U SLJEDEĆU GODINU</t>
  </si>
  <si>
    <t>3211 Službena putovanja</t>
  </si>
  <si>
    <t>3213 Stručno usavršavanje zaposlenika</t>
  </si>
  <si>
    <t>3221 Uredski materijal i ostali materijalni rashodi</t>
  </si>
  <si>
    <t>3223 Energija</t>
  </si>
  <si>
    <t>3225 Sitni inventar i autogume</t>
  </si>
  <si>
    <t>3231 Usluge telefona, pošte i prijevoza</t>
  </si>
  <si>
    <t>3237 Intelektualne i osobne usluge</t>
  </si>
  <si>
    <t>3239 Ostale usluge</t>
  </si>
  <si>
    <t>3295 Pristojbe i naknade</t>
  </si>
  <si>
    <t>3299 Ostali nespomenuti rashodi poslovanja</t>
  </si>
  <si>
    <t>4221 Uredska oprema i namještaj</t>
  </si>
  <si>
    <t>K665002 OBNOVA VOZNOG PARKA</t>
  </si>
  <si>
    <t>3423 Kamate za primljene kredite i zajmove od kreditnih i ostalih institucija izvan javnog sektora</t>
  </si>
  <si>
    <t>4231 Prijevozna sredstva u cestovnom prometu</t>
  </si>
  <si>
    <t>4222 Komunikacijska oprema</t>
  </si>
  <si>
    <t>Izvršenje 01.01.-30.06.2022.</t>
  </si>
  <si>
    <t>Indeks</t>
  </si>
  <si>
    <t>Indeks2</t>
  </si>
  <si>
    <t>Izvršenje 01.01.-30.06.2023.</t>
  </si>
  <si>
    <t>IZVORNI / TEKUĆI                           Plan za 2023.</t>
  </si>
  <si>
    <t>Plan za 2022 EUR</t>
  </si>
  <si>
    <t>4123 Licence</t>
  </si>
  <si>
    <t>Ukupni zbroj</t>
  </si>
  <si>
    <t>Konto Broj i Naziv 1</t>
  </si>
  <si>
    <t>(Višestruke stavke)</t>
  </si>
  <si>
    <t>Prihodi 3</t>
  </si>
  <si>
    <t>Prihodi 4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</si>
  <si>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</si>
  <si>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</si>
  <si>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</si>
  <si>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661 Prihodi od prodaje proizvoda i robe te pruženih usluga</t>
  </si>
  <si>
    <t>6615 Prihodi od pruženih usluga</t>
  </si>
  <si>
    <t>632 Pomoći od međunarodnih organizacija te institucija i tijela EU</t>
  </si>
  <si>
    <t>6324 Kapitalne pomoći od institucija i tijela  EU</t>
  </si>
  <si>
    <t>Prihodi od prodaje nefinancijske imovine</t>
  </si>
  <si>
    <t>7 Prihodi od prodaje nefinancijske imovine</t>
  </si>
  <si>
    <t>71 Prihodi od prodaje nefinancijske imovine</t>
  </si>
  <si>
    <t>711 Prihodi od prodaje nefinancijske imovine</t>
  </si>
  <si>
    <t>7111 Prihodi od prodaje nefinancijske imovine</t>
  </si>
  <si>
    <t>Funkcijska  klasifikacija 1</t>
  </si>
  <si>
    <t>Funkcijska  klasifikacija 2</t>
  </si>
  <si>
    <t>1.3.1 IZVJEŠTAJ RAČUNA FINANCIRANJA PREMA EKONOMSKOJ KLASIFIKACIJI</t>
  </si>
  <si>
    <t>1.3.2. IZVJEŠTAJ RAČUNA FINANCIRANJA PREMA IZVORU FINANCIRANJA</t>
  </si>
  <si>
    <t>*Nema ga jer nema primitaka i izdataka od zaduživanja</t>
  </si>
  <si>
    <t/>
  </si>
  <si>
    <t>2. POSEBNI DIO</t>
  </si>
  <si>
    <t>T665008 TWINNING PROJEKT IPA/2020/420-330 "Jačanje vanjske revizije i parlamentarnog nadzora, Sjeverna Makedonija"</t>
  </si>
  <si>
    <t>ADMINISTRACIJA I UPRAVLJANJE</t>
  </si>
  <si>
    <t>A665000 ADMINISTRACIJA I UPRAVLJANJE</t>
  </si>
  <si>
    <t>2.2. POSEBNI DIO - IZVORI FINANCIRANJA</t>
  </si>
  <si>
    <t>Izvršenje 
01.01-30.06.2023. EUR</t>
  </si>
  <si>
    <t>2.34. POSEBNI DIO - POSEBNI PO NOVOM U eSavjetovanju</t>
  </si>
  <si>
    <t>IZVORNI Plan za 2023 
EUR</t>
  </si>
  <si>
    <t>Izvršenje 
01.01-30.06.2022 
EUR</t>
  </si>
  <si>
    <t>TEKUĆI Plan 
za 2023. 
EUR</t>
  </si>
  <si>
    <t>Indeks 
(Izv 1.1-30.6.2023 
/ 
Izv 1.1-30.6.2022)</t>
  </si>
  <si>
    <t>Indeks 
(Izv 1.1-30.6.2023 
/ 
TEKUĆI PLAN za 2023)</t>
  </si>
  <si>
    <t>IZVRŠENJE
01.01-30.06.2022. 
EUR</t>
  </si>
  <si>
    <t>TEKUĆI                           PLAN ZA 2023. 
EUR</t>
  </si>
  <si>
    <t>IZVRŠENJE 
01.01-30.06.2023. EUR</t>
  </si>
  <si>
    <t>1</t>
  </si>
  <si>
    <t>2</t>
  </si>
  <si>
    <t>3</t>
  </si>
  <si>
    <t>4</t>
  </si>
  <si>
    <t>5 (4/2)*100</t>
  </si>
  <si>
    <t>6 (4/3)*100</t>
  </si>
  <si>
    <t xml:space="preserve">INDEKS </t>
  </si>
  <si>
    <t>INDEKS</t>
  </si>
  <si>
    <t>5 (4/1)*100</t>
  </si>
  <si>
    <t>IZVORNI PLAN ZA 2023. 
EUR</t>
  </si>
  <si>
    <t>6 PRIHODI POSLOVANJA</t>
  </si>
  <si>
    <t>7 PRIHODI OD PRODAJE NEFINACIJSKE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</si>
  <si>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</si>
  <si>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</si>
  <si>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</si>
  <si>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</si>
  <si>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2.1. IZVJEŠTAJ PO PROGRAMSKOJ KLASIFIKACIJI</t>
  </si>
  <si>
    <t>IZVORNI PLAN ILI REBALANS ZA 2023. 
EUR</t>
  </si>
  <si>
    <t>6 Prihodi poslovanja - NEUTROŠEN</t>
  </si>
  <si>
    <t>66 Prihodi od prodaje proizvoda i robe te pruženih usluga i prihodi od donacija - NEUTROŠEN</t>
  </si>
  <si>
    <t>661 Prihodi od prodaje proizvoda i robe te pruženih usluga - NEUTROŠEN</t>
  </si>
  <si>
    <t>6615 Prihodi od pruženih usluga - NEUTROŠEN</t>
  </si>
  <si>
    <t>PRIHODI PREMA IZVORIMA FINANCIRANJA</t>
  </si>
  <si>
    <t>1.3. RAČUN FINANCIRANJA</t>
  </si>
  <si>
    <t xml:space="preserve">SMANJENJE - PRERASPODJELA TEKUĆI PLAN 2023. </t>
  </si>
  <si>
    <t>POVEĆANJE - PRERASPODJELA TEKUĆI PLAN 2023.</t>
  </si>
  <si>
    <t>UŠTEDE - PRERASPODJELA TEKUĆI PLAN 2023.</t>
  </si>
  <si>
    <t>NEDOSTATNA SREDSTVA - PRERASPODJELA TEKUĆI PLAN 2023.</t>
  </si>
  <si>
    <t>NOVI PLAN 2023. - PRERASPODJELA TEKUĆI PLAN 2023.</t>
  </si>
  <si>
    <t>NEDOSTATNA SREDSTVA 2023</t>
  </si>
  <si>
    <t>SMANJENJE 2023</t>
  </si>
  <si>
    <t>POVEĆANJE 2023</t>
  </si>
  <si>
    <t>UŠTEDE 2023</t>
  </si>
  <si>
    <t>NOVI PLAN 2023</t>
  </si>
  <si>
    <t>"PRERASPODJELA" Unutar odobrenih sredstava</t>
  </si>
  <si>
    <t>5</t>
  </si>
  <si>
    <t>SMANJENJE 2023 EUR FILTER</t>
  </si>
  <si>
    <t>POVEĆANJE 2023 EUR FILTER</t>
  </si>
  <si>
    <t>NEDOSTATNA SREDSTVA 2023 EUR FILTER</t>
  </si>
  <si>
    <t>NOVI PLAN 2023 EUR FILTER</t>
  </si>
  <si>
    <t xml:space="preserve">     3 Rashodi poslovanja</t>
  </si>
  <si>
    <t>PRIHODI</t>
  </si>
  <si>
    <t>RASHODI</t>
  </si>
  <si>
    <t>PRIHODI BROJ I NAZIV 1</t>
  </si>
  <si>
    <t>SMANJENJE 2023.</t>
  </si>
  <si>
    <t>POVEĆANJE 2023.</t>
  </si>
  <si>
    <t>UŠTEDE 2023.</t>
  </si>
  <si>
    <t>NEDOSTATNA SREDSTVA 2023.</t>
  </si>
  <si>
    <t>NOVI PLAN 2023.</t>
  </si>
  <si>
    <t>PROJEKCIJA ZA 2025.</t>
  </si>
  <si>
    <t>6</t>
  </si>
  <si>
    <t>7=2-3+4-5+6</t>
  </si>
  <si>
    <t>PROJEKCIJA ZA 2026.</t>
  </si>
  <si>
    <t>PLAN ZA 2024.</t>
  </si>
  <si>
    <t>TEKUĆI PLAN 2023.</t>
  </si>
  <si>
    <t>IZVRŠENJE 2022.</t>
  </si>
  <si>
    <t>PLANA ZA 2024.</t>
  </si>
  <si>
    <t>A. SAŽETAK RAČUNA PRIHODA I RASHODA</t>
  </si>
  <si>
    <t>B. SAŽETAK RAČUNA FINANCIRANJA</t>
  </si>
  <si>
    <t>A. RAČUN PRIHODA I RASHODA</t>
  </si>
  <si>
    <t>A1. PRIHODI I RASHODI PREMA EKONOMSKOJ KLASIFIKACIJI</t>
  </si>
  <si>
    <t xml:space="preserve">                                   I. OPĆI DIO</t>
  </si>
  <si>
    <t>A2. PRIHODI I RASHODI PREMA IZVORIMA FINANCIRANJA</t>
  </si>
  <si>
    <t>A3. RASHODI PREMA FUNKCIJSKOJ KLASIFIKACIJI</t>
  </si>
  <si>
    <t>II. POSEBNI DIO</t>
  </si>
  <si>
    <t>RAZRED I NAZIV</t>
  </si>
  <si>
    <t>IZVRŠENJE 2023.</t>
  </si>
  <si>
    <t>TEKUĆI PLAN 2024.</t>
  </si>
  <si>
    <t>PLAN ZA 2025.</t>
  </si>
  <si>
    <t>PROJEKCIJA ZA 2027.</t>
  </si>
  <si>
    <t>PRIJENOS SREDSTAVA U SLJEDEĆE RAZDOBLJE</t>
  </si>
  <si>
    <t>UKUPNO PRIHODI</t>
  </si>
  <si>
    <t>UKUPNO RASHODI</t>
  </si>
  <si>
    <t>TEKUĆI PLAN  2024.</t>
  </si>
  <si>
    <t>RAZRED/SKUPINA/NAZIV</t>
  </si>
  <si>
    <t xml:space="preserve"> FINANCIJSKI PLAN ZA 2025. I PROJEKCIJE ZA 2026. I 2027. U EUR</t>
  </si>
  <si>
    <t>TEKUĆI PLAN 2024</t>
  </si>
  <si>
    <t>Zatezne kamate</t>
  </si>
  <si>
    <t>3214 Ostale naknade troškova zaposlenima</t>
  </si>
  <si>
    <t>3431 Bankarske usluge i usluge platnog prometa</t>
  </si>
  <si>
    <t>T665009 "Unaprjeđivanje, modernizacija i digitalizacija poslovnih procesa i revizijskih postupaka u Državnom uredu za reviziju"</t>
  </si>
  <si>
    <t>452 Dodatna ulaganja na postrojenjima i opremi</t>
  </si>
  <si>
    <t>4521 Dodatna ulaganja na postrojenjima i opremi</t>
  </si>
  <si>
    <t>IZVRŠENJE 2023</t>
  </si>
  <si>
    <t>PLAN ZA 2025</t>
  </si>
  <si>
    <t>PROJEKCIJA ZA 2026</t>
  </si>
  <si>
    <t>PROJEKCIJA ZA 2027</t>
  </si>
  <si>
    <t>IZVRŠENJE 2023 Prij. sred. iz Preth.</t>
  </si>
  <si>
    <t>TEKUĆI PLAN 2024. Prij. sred. iz Preth.</t>
  </si>
  <si>
    <t>PLAN ZA 2025 Prij. sred. iz Preth.</t>
  </si>
  <si>
    <t>PROJEKCIJA ZA 2026. Prij. sred. u Sljed. god.</t>
  </si>
  <si>
    <t>PROJEKCIJA ZA 2026 Prij. sred. iz Preth.</t>
  </si>
  <si>
    <t>PROJEKCIJA ZA 2027. Prij. sred. iz Preth.</t>
  </si>
  <si>
    <t>IZVRŠENJE 2023 Prij. sred. u Sljed. god.</t>
  </si>
  <si>
    <t>TEKUĆI PLAN 2024. Prij. sred. u Sljed. god.</t>
  </si>
  <si>
    <t>PLAN ZA 2025 Prij. sred. u Sljed. god.</t>
  </si>
  <si>
    <t>PROJEKCIJA ZA 2027. Prij. sred. u Sljed. god.</t>
  </si>
  <si>
    <t>IZVRŠENJE 2023 EUR FILTER</t>
  </si>
  <si>
    <t>TEKUĆI PLAN 2024 EUR FILTER</t>
  </si>
  <si>
    <t>PLAN ZA 2025 EUR FILTER</t>
  </si>
  <si>
    <t>PROJEKCIJA ZA 2026. EUR FILTER</t>
  </si>
  <si>
    <t>PROJEKCIJA ZA 2027. EUR FILTER</t>
  </si>
  <si>
    <t>6614 Prihodi od prudaje proizvoda i robe</t>
  </si>
  <si>
    <t>Stupac1</t>
  </si>
  <si>
    <t>3433 Zatezne kamate</t>
  </si>
  <si>
    <t xml:space="preserve"> I. OPĆI DIO</t>
  </si>
  <si>
    <t>Konto Broj</t>
  </si>
  <si>
    <t>Konto Naziv</t>
  </si>
  <si>
    <t>Konto naziv spoji</t>
  </si>
  <si>
    <t>Nefinancijska imovina gs02</t>
  </si>
  <si>
    <t>01</t>
  </si>
  <si>
    <t>Neproizvedena dugotrajna imovina</t>
  </si>
  <si>
    <t>011</t>
  </si>
  <si>
    <t>Materijalna imovina - prirodna bogatstva</t>
  </si>
  <si>
    <t>0111</t>
  </si>
  <si>
    <t>Zemljište</t>
  </si>
  <si>
    <t>01111</t>
  </si>
  <si>
    <t>Poljoprivredno zemljište</t>
  </si>
  <si>
    <t>01112</t>
  </si>
  <si>
    <t>Građevinsko zemljište</t>
  </si>
  <si>
    <t>01119</t>
  </si>
  <si>
    <t>Ostala zemljišta</t>
  </si>
  <si>
    <t>0112</t>
  </si>
  <si>
    <t>Rudna bogatstva</t>
  </si>
  <si>
    <t>01121</t>
  </si>
  <si>
    <t>Nafta i zemni plin</t>
  </si>
  <si>
    <t>01122</t>
  </si>
  <si>
    <t>Plemeniti metali</t>
  </si>
  <si>
    <t>01123</t>
  </si>
  <si>
    <t>Drago kamenje</t>
  </si>
  <si>
    <t>01129</t>
  </si>
  <si>
    <t>Ostala rudna bogatstva</t>
  </si>
  <si>
    <t>0113</t>
  </si>
  <si>
    <t>Ostala prirodna materijalna imovina</t>
  </si>
  <si>
    <t>01131</t>
  </si>
  <si>
    <t>Nacionalni parkovi i parkovi prirode</t>
  </si>
  <si>
    <t>01132</t>
  </si>
  <si>
    <t>Vodna bogatstva (vode)</t>
  </si>
  <si>
    <t>01133</t>
  </si>
  <si>
    <t>Elektromagnetske frekvencije</t>
  </si>
  <si>
    <t>01139</t>
  </si>
  <si>
    <t>Ostala nespomenuta prirodna materijalna imovina</t>
  </si>
  <si>
    <t>012</t>
  </si>
  <si>
    <t>0121</t>
  </si>
  <si>
    <t>Patenti</t>
  </si>
  <si>
    <t>01211</t>
  </si>
  <si>
    <t>0122</t>
  </si>
  <si>
    <t>Koncesije</t>
  </si>
  <si>
    <t>01221</t>
  </si>
  <si>
    <t>0123</t>
  </si>
  <si>
    <t>01231</t>
  </si>
  <si>
    <t>0124</t>
  </si>
  <si>
    <t>Ostala prava</t>
  </si>
  <si>
    <t>01241</t>
  </si>
  <si>
    <t>Ulaganja na tuđoj imovini radi prava korištenja</t>
  </si>
  <si>
    <t>01242</t>
  </si>
  <si>
    <t>Višegodišnji zakup građevinskih objekata</t>
  </si>
  <si>
    <t>01243</t>
  </si>
  <si>
    <t>Zaštitni znak</t>
  </si>
  <si>
    <t>01244</t>
  </si>
  <si>
    <t>Prava korištenja telefonskih linija</t>
  </si>
  <si>
    <t>01245</t>
  </si>
  <si>
    <t>Dugogodišnji zakup zemljišta</t>
  </si>
  <si>
    <t>01249</t>
  </si>
  <si>
    <t>Ostala nespomenuta prava</t>
  </si>
  <si>
    <t>0125</t>
  </si>
  <si>
    <t>Goodwill</t>
  </si>
  <si>
    <t>01251</t>
  </si>
  <si>
    <t>0126</t>
  </si>
  <si>
    <t>Ostala nematerijalna imovina</t>
  </si>
  <si>
    <t>01261</t>
  </si>
  <si>
    <t>019</t>
  </si>
  <si>
    <t>Ispravak vrijednosti neproizvedene dugotrajne imovine</t>
  </si>
  <si>
    <t>0191</t>
  </si>
  <si>
    <t>01911</t>
  </si>
  <si>
    <t>Ispravak vrijednosti materijalne imovine</t>
  </si>
  <si>
    <t>01912</t>
  </si>
  <si>
    <t>Ispravak vrijednosti nematerijalne imovine</t>
  </si>
  <si>
    <t>02</t>
  </si>
  <si>
    <t>Proizvedena dugotrajna imovina</t>
  </si>
  <si>
    <t>021</t>
  </si>
  <si>
    <t>Građevinski objekti</t>
  </si>
  <si>
    <t>0211</t>
  </si>
  <si>
    <t>Stambeni objekti</t>
  </si>
  <si>
    <t>02111</t>
  </si>
  <si>
    <t>Stambeni objekti za zaposlene</t>
  </si>
  <si>
    <t>02112</t>
  </si>
  <si>
    <t>Stambeni objekti za socijalne skupine građana</t>
  </si>
  <si>
    <t>02119</t>
  </si>
  <si>
    <t>Ostali stambeni objekti</t>
  </si>
  <si>
    <t>0212</t>
  </si>
  <si>
    <t>Poslovni objekti</t>
  </si>
  <si>
    <t>02121</t>
  </si>
  <si>
    <t>Uredski objekti</t>
  </si>
  <si>
    <t>02122</t>
  </si>
  <si>
    <t>Bolnice, ostali zdrav. objekti, laborator., umirov. dom. i centri za soc. skrb</t>
  </si>
  <si>
    <t>02123</t>
  </si>
  <si>
    <t>Zgrade znanstvenih i obrazovnih institucija (fakulteti, škole, vrtići i slično)</t>
  </si>
  <si>
    <t>02124</t>
  </si>
  <si>
    <t>Zgrade kultu. instit. (kazal., muzeji, galerije, dom. kulture, knjiž. i slično)</t>
  </si>
  <si>
    <t>02125</t>
  </si>
  <si>
    <t>Restorani, odmarališta i ostali ugostiteljski objekti</t>
  </si>
  <si>
    <t>02126</t>
  </si>
  <si>
    <t>Sportske dvorane i rekreacijski objekti</t>
  </si>
  <si>
    <t>02127</t>
  </si>
  <si>
    <t>Tvorničke hale, skladišta, silosi, garaže i slično</t>
  </si>
  <si>
    <t>02129</t>
  </si>
  <si>
    <t>Ostali poslovni građevinski objekti</t>
  </si>
  <si>
    <t>0213</t>
  </si>
  <si>
    <t>Ceste, željeznice i ostali prometni objekti</t>
  </si>
  <si>
    <t>02131</t>
  </si>
  <si>
    <t>Ceste</t>
  </si>
  <si>
    <t>02132</t>
  </si>
  <si>
    <t>Željeznice</t>
  </si>
  <si>
    <t>02133</t>
  </si>
  <si>
    <t>Zrakoplovne piste</t>
  </si>
  <si>
    <t>02134</t>
  </si>
  <si>
    <t>Mostovi i tuneli</t>
  </si>
  <si>
    <t>02139</t>
  </si>
  <si>
    <t>Ostali slični prometni objekti</t>
  </si>
  <si>
    <t>0214</t>
  </si>
  <si>
    <t>Ostali građevinski objekti</t>
  </si>
  <si>
    <t>02141</t>
  </si>
  <si>
    <t>Plinovod, vodovod, kanalizacija</t>
  </si>
  <si>
    <t>02142</t>
  </si>
  <si>
    <t>Kanali i luke</t>
  </si>
  <si>
    <t>02143</t>
  </si>
  <si>
    <t>Iskopi, rudnici i ostali objekti za eksploataciju rudnog bogatstva</t>
  </si>
  <si>
    <t>02144</t>
  </si>
  <si>
    <t>Energetski i komunikacijski vodovi</t>
  </si>
  <si>
    <t>02145</t>
  </si>
  <si>
    <t>Sportski i rekreacijski tereni</t>
  </si>
  <si>
    <t>02146</t>
  </si>
  <si>
    <t>Spomenici (povijesni, kulturni i slično)</t>
  </si>
  <si>
    <t>02147</t>
  </si>
  <si>
    <t>Javna rasvjeta</t>
  </si>
  <si>
    <t>02149</t>
  </si>
  <si>
    <t>Ostali nespomenuti građevinski objekti</t>
  </si>
  <si>
    <t>022</t>
  </si>
  <si>
    <t>0221</t>
  </si>
  <si>
    <t>02211</t>
  </si>
  <si>
    <t>Računala i računalna oprema</t>
  </si>
  <si>
    <t>02212</t>
  </si>
  <si>
    <t>Uredski namještaj</t>
  </si>
  <si>
    <t>02219</t>
  </si>
  <si>
    <t>Ostala uredska oprema</t>
  </si>
  <si>
    <t>0222</t>
  </si>
  <si>
    <t>02221</t>
  </si>
  <si>
    <t>Radio i TV prijemnici</t>
  </si>
  <si>
    <t>02222</t>
  </si>
  <si>
    <t>Telefoni i ostali komunikacijski uređaji</t>
  </si>
  <si>
    <t>02223</t>
  </si>
  <si>
    <t>Telefonske i telegrafske centrale s pripadajućim instalacijama</t>
  </si>
  <si>
    <t>02229</t>
  </si>
  <si>
    <t>Ostala komunikacijska oprema</t>
  </si>
  <si>
    <t>0223</t>
  </si>
  <si>
    <t>02231</t>
  </si>
  <si>
    <t>Oprema za grijanje, ventilaciju i hlađenje</t>
  </si>
  <si>
    <t>02232</t>
  </si>
  <si>
    <t>Oprema za održavanje prostorija</t>
  </si>
  <si>
    <t>02233</t>
  </si>
  <si>
    <t>Oprema za protupožarnu zaštitu (osim vozila)</t>
  </si>
  <si>
    <t>02234</t>
  </si>
  <si>
    <t>Oprema za civilnu zaštitu</t>
  </si>
  <si>
    <t>02235</t>
  </si>
  <si>
    <t>Policijska oprema</t>
  </si>
  <si>
    <t>02239</t>
  </si>
  <si>
    <t>Ostala oprema za održavanje i zaštitu</t>
  </si>
  <si>
    <t>0224</t>
  </si>
  <si>
    <t>Medicinska i laboratorijska oprema</t>
  </si>
  <si>
    <t>02241</t>
  </si>
  <si>
    <t>Medicinska oprema</t>
  </si>
  <si>
    <t>02242</t>
  </si>
  <si>
    <t>Laboratorijska oprema</t>
  </si>
  <si>
    <t>0225</t>
  </si>
  <si>
    <t>Instrumenti, uređaji i strojevi</t>
  </si>
  <si>
    <t>02251</t>
  </si>
  <si>
    <t>Precizni i optički instrumenti</t>
  </si>
  <si>
    <t>02252</t>
  </si>
  <si>
    <t>Mjerni i kontrolni uređaji</t>
  </si>
  <si>
    <t>02253</t>
  </si>
  <si>
    <t>Strojevi za obradu zemljišta</t>
  </si>
  <si>
    <t>02259</t>
  </si>
  <si>
    <t>Ostali instrumenti, uređaji i strojevi</t>
  </si>
  <si>
    <t>0226</t>
  </si>
  <si>
    <t>Sportska i glazbena oprema</t>
  </si>
  <si>
    <t>02261</t>
  </si>
  <si>
    <t>Sportska oprema</t>
  </si>
  <si>
    <t>02262</t>
  </si>
  <si>
    <t>Glazbeni instrumenti i oprema</t>
  </si>
  <si>
    <t>0227</t>
  </si>
  <si>
    <t>Uređaji, strojevi i oprema za ostale namjene</t>
  </si>
  <si>
    <t>02271</t>
  </si>
  <si>
    <t>Uređaji</t>
  </si>
  <si>
    <t>02272</t>
  </si>
  <si>
    <t>Strojevi</t>
  </si>
  <si>
    <t>02273</t>
  </si>
  <si>
    <t>Oprema</t>
  </si>
  <si>
    <t>0228</t>
  </si>
  <si>
    <t>Vojna oprema</t>
  </si>
  <si>
    <t>02281</t>
  </si>
  <si>
    <t>023</t>
  </si>
  <si>
    <t>0231</t>
  </si>
  <si>
    <t>Prijevozna sredstva u cestovnom prometu</t>
  </si>
  <si>
    <t>02311</t>
  </si>
  <si>
    <t>Osobni automobili</t>
  </si>
  <si>
    <t>02312</t>
  </si>
  <si>
    <t>Autobusi</t>
  </si>
  <si>
    <t>02313</t>
  </si>
  <si>
    <t>Kombi vozila</t>
  </si>
  <si>
    <t>02314</t>
  </si>
  <si>
    <t>Kamioni</t>
  </si>
  <si>
    <t>02315</t>
  </si>
  <si>
    <t>Traktori</t>
  </si>
  <si>
    <t>02316</t>
  </si>
  <si>
    <t>Terenska vozila (protupožarna, vojna i slično)</t>
  </si>
  <si>
    <t>02317</t>
  </si>
  <si>
    <t>Motocikli</t>
  </si>
  <si>
    <t>02318</t>
  </si>
  <si>
    <t>Bicikli</t>
  </si>
  <si>
    <t>02319</t>
  </si>
  <si>
    <t>Ostala prijevozna sredstva u cestovnom prometu</t>
  </si>
  <si>
    <t>0232</t>
  </si>
  <si>
    <t>Prijevozna sredstva u željezničkom prometu</t>
  </si>
  <si>
    <t>02321</t>
  </si>
  <si>
    <t>Lokomotive</t>
  </si>
  <si>
    <t>02322</t>
  </si>
  <si>
    <t>Vagoni</t>
  </si>
  <si>
    <t>02323</t>
  </si>
  <si>
    <t>Uspinjače</t>
  </si>
  <si>
    <t>02324</t>
  </si>
  <si>
    <t>Tramvaji</t>
  </si>
  <si>
    <t>02329</t>
  </si>
  <si>
    <t>Ostala prijevozna sredstva u željezničkom prometu i slično</t>
  </si>
  <si>
    <t>0233</t>
  </si>
  <si>
    <t>Prijevozna sredstva u pomorskom i riječnom prometu</t>
  </si>
  <si>
    <t>02331</t>
  </si>
  <si>
    <t>Plovila</t>
  </si>
  <si>
    <t>02332</t>
  </si>
  <si>
    <t>Trajekti</t>
  </si>
  <si>
    <t>02339</t>
  </si>
  <si>
    <t>Ostala prijevozna sredstva u pomorskom i riječnom prometu</t>
  </si>
  <si>
    <t>0234</t>
  </si>
  <si>
    <t>Prijevozna sredstva u zračnom prometu</t>
  </si>
  <si>
    <t>02341</t>
  </si>
  <si>
    <t>Helikopteri</t>
  </si>
  <si>
    <t>02342</t>
  </si>
  <si>
    <t>Zrakoplovi</t>
  </si>
  <si>
    <t>02349</t>
  </si>
  <si>
    <t>Ostala prijevozna sredstva u zračnom prometu</t>
  </si>
  <si>
    <t>024</t>
  </si>
  <si>
    <t>Knjige, umjetnička djela i ostale izložbene vrijednosti</t>
  </si>
  <si>
    <t>0241</t>
  </si>
  <si>
    <t>Knjige</t>
  </si>
  <si>
    <t>02411</t>
  </si>
  <si>
    <t>0242</t>
  </si>
  <si>
    <t>Umjetnička djela (izložena u galerijama, muzejima i slično)</t>
  </si>
  <si>
    <t>02421</t>
  </si>
  <si>
    <t>Djela likovnih umjetnika</t>
  </si>
  <si>
    <t>02422</t>
  </si>
  <si>
    <t>Kiparska djela</t>
  </si>
  <si>
    <t>02429</t>
  </si>
  <si>
    <t>Ostala umjetnička djela</t>
  </si>
  <si>
    <t>0243</t>
  </si>
  <si>
    <t>Muzejski izlošci i predmeti prirodnih rijetkosti</t>
  </si>
  <si>
    <t>02431</t>
  </si>
  <si>
    <t>Muzejski izlošci</t>
  </si>
  <si>
    <t>02432</t>
  </si>
  <si>
    <t>Predmeti prirodnih rijetkosti</t>
  </si>
  <si>
    <t>0244</t>
  </si>
  <si>
    <t>Ostale nespomenute izložbene vrijednosti</t>
  </si>
  <si>
    <t>02441</t>
  </si>
  <si>
    <t>025</t>
  </si>
  <si>
    <t>Višegodišnji nasadi i osnovno stado</t>
  </si>
  <si>
    <t>0251</t>
  </si>
  <si>
    <t>Višegodišnji nasadi</t>
  </si>
  <si>
    <t>02511</t>
  </si>
  <si>
    <t>Šume</t>
  </si>
  <si>
    <t>02519</t>
  </si>
  <si>
    <t>Ostali višegodišnji nasadi</t>
  </si>
  <si>
    <t>0252</t>
  </si>
  <si>
    <t>Osnovno stado</t>
  </si>
  <si>
    <t>02521</t>
  </si>
  <si>
    <t>026</t>
  </si>
  <si>
    <t>Nematerijalna proizvedena imovina</t>
  </si>
  <si>
    <t>0261</t>
  </si>
  <si>
    <t>Istraživanje rudnih bogatstava</t>
  </si>
  <si>
    <t>02611</t>
  </si>
  <si>
    <t>0262</t>
  </si>
  <si>
    <t>Ulaganja u računalne programe</t>
  </si>
  <si>
    <t>02621</t>
  </si>
  <si>
    <t>0263</t>
  </si>
  <si>
    <t>Umjetnička, literarna i znanstvena djela</t>
  </si>
  <si>
    <t>02631</t>
  </si>
  <si>
    <t>Filmovi, kazališne i glazbene predstave</t>
  </si>
  <si>
    <t>02632</t>
  </si>
  <si>
    <t>Zvučni i tekstualni zapisi</t>
  </si>
  <si>
    <t>02633</t>
  </si>
  <si>
    <t>Radio i TV programi</t>
  </si>
  <si>
    <t>02634</t>
  </si>
  <si>
    <t>Kulturne i sportske priredbe</t>
  </si>
  <si>
    <t>02636</t>
  </si>
  <si>
    <t>Znanstveni radovi i dokumentacija</t>
  </si>
  <si>
    <t>02637</t>
  </si>
  <si>
    <t>Dokumenti prostornog uređenja (prostorni planovi i ostalo)</t>
  </si>
  <si>
    <t>02639</t>
  </si>
  <si>
    <t>Ostala umjetnička, literarna i znanstvena djela</t>
  </si>
  <si>
    <t>0264</t>
  </si>
  <si>
    <t>Ostala nematerijalna proizvedena imovina</t>
  </si>
  <si>
    <t>02641</t>
  </si>
  <si>
    <t>029</t>
  </si>
  <si>
    <t>Ispravak vrijednosti proizvedene dugotrajne imovine</t>
  </si>
  <si>
    <t>0292</t>
  </si>
  <si>
    <t>02921</t>
  </si>
  <si>
    <t>Ispravak vrijednosti građevinskih objekata</t>
  </si>
  <si>
    <t>02922</t>
  </si>
  <si>
    <t>Ispravak vrijednosti postrojenja i opreme</t>
  </si>
  <si>
    <t>02923</t>
  </si>
  <si>
    <t>Ispravak vrijednosti prijevoznih sredstava</t>
  </si>
  <si>
    <t>02924</t>
  </si>
  <si>
    <t>Ispravak vrijednosti knjiga, umjetničkih djela i ostalih izložbenih vrijednosti</t>
  </si>
  <si>
    <t>02925</t>
  </si>
  <si>
    <t>Ispravak vrijednosti višegodišnjih nasada i osnovnog stada</t>
  </si>
  <si>
    <t>02926</t>
  </si>
  <si>
    <t>Ispravak vrijednosti nematerijalne proizvedene imovine</t>
  </si>
  <si>
    <t>03</t>
  </si>
  <si>
    <t>Plemeniti metali i ostale pohranjene vrijednosti</t>
  </si>
  <si>
    <t>031</t>
  </si>
  <si>
    <t>0311</t>
  </si>
  <si>
    <t>Plemeniti metali i drago kamenje</t>
  </si>
  <si>
    <t>03111</t>
  </si>
  <si>
    <t>03112</t>
  </si>
  <si>
    <t>0312</t>
  </si>
  <si>
    <t>Pohranjene knjige, umjetnička djela i slične vrijednosti</t>
  </si>
  <si>
    <t>03121</t>
  </si>
  <si>
    <t>Pohranjene knjige</t>
  </si>
  <si>
    <t>03122</t>
  </si>
  <si>
    <t>Pohranjena djela likovnih umjetnika</t>
  </si>
  <si>
    <t>03123</t>
  </si>
  <si>
    <t>Pohranjena kiparska djela</t>
  </si>
  <si>
    <t>03124</t>
  </si>
  <si>
    <t>Pohranjeni nakit</t>
  </si>
  <si>
    <t>03125</t>
  </si>
  <si>
    <t>Arhivska građa</t>
  </si>
  <si>
    <t>03126</t>
  </si>
  <si>
    <t>Državna službena kartografija</t>
  </si>
  <si>
    <t>03129</t>
  </si>
  <si>
    <t>Ostale pohranjene vrijednosti</t>
  </si>
  <si>
    <t>04</t>
  </si>
  <si>
    <t>Sitni inventar</t>
  </si>
  <si>
    <t>041</t>
  </si>
  <si>
    <t>Zalihe sitnog inventara</t>
  </si>
  <si>
    <t>0411</t>
  </si>
  <si>
    <t>04111</t>
  </si>
  <si>
    <t>042</t>
  </si>
  <si>
    <t>Sitni inventar u upotrebi</t>
  </si>
  <si>
    <t>0421</t>
  </si>
  <si>
    <t>04211</t>
  </si>
  <si>
    <t>04212</t>
  </si>
  <si>
    <t>AUTOGUME U UPOTREBI</t>
  </si>
  <si>
    <t>049</t>
  </si>
  <si>
    <t>Ispravak vrijednosti sitnog inventara</t>
  </si>
  <si>
    <t>0492</t>
  </si>
  <si>
    <t>Ispravak vrijednosti sitnog inventara u upotrebi</t>
  </si>
  <si>
    <t>04921</t>
  </si>
  <si>
    <t>05</t>
  </si>
  <si>
    <t>Dugotrajna nefinancijska imovina u pripremi</t>
  </si>
  <si>
    <t>051</t>
  </si>
  <si>
    <t>Građevinski objekti u pripremi</t>
  </si>
  <si>
    <t>0511</t>
  </si>
  <si>
    <t>05111</t>
  </si>
  <si>
    <t>Stambeni objekti u pripremi</t>
  </si>
  <si>
    <t>05112</t>
  </si>
  <si>
    <t>Poslovni objekti u pripremi</t>
  </si>
  <si>
    <t>05113</t>
  </si>
  <si>
    <t>Ceste, željeznice i ostali prometni objekti u pripremi</t>
  </si>
  <si>
    <t>05119</t>
  </si>
  <si>
    <t>Ostali građevinski objekti u pripremi</t>
  </si>
  <si>
    <t>051191</t>
  </si>
  <si>
    <t>Ostali građevinski objekti u pripremi Tkalčićeva 19</t>
  </si>
  <si>
    <t>051192</t>
  </si>
  <si>
    <t>Ostali građevinski objekti u pripremi Bogovićeva 1a</t>
  </si>
  <si>
    <t>051193</t>
  </si>
  <si>
    <t>Ostali građevinski objekti u pripremi Tkalčićeva 67</t>
  </si>
  <si>
    <t>052</t>
  </si>
  <si>
    <t>Postrojenja i oprema u pripremi</t>
  </si>
  <si>
    <t>0522</t>
  </si>
  <si>
    <t>05221</t>
  </si>
  <si>
    <t>Uredska oprema i namještaj u pripremi</t>
  </si>
  <si>
    <t>05222</t>
  </si>
  <si>
    <t>Komunikacijska oprema u pripremi</t>
  </si>
  <si>
    <t>05223</t>
  </si>
  <si>
    <t>Oprema za održavanje i zaštitu u pripremi</t>
  </si>
  <si>
    <t>05224</t>
  </si>
  <si>
    <t>Medicinska i laboratorijska oprema u pripremi</t>
  </si>
  <si>
    <t>05225</t>
  </si>
  <si>
    <t>Instrumenti, uređaji i strojevi u pripremi</t>
  </si>
  <si>
    <t>05226</t>
  </si>
  <si>
    <t>Sportska i glazbena oprema u pripremi</t>
  </si>
  <si>
    <t>05228</t>
  </si>
  <si>
    <t>Vojna oprema u pripremi</t>
  </si>
  <si>
    <t>05229</t>
  </si>
  <si>
    <t>Uređaji, strojevi i oprema za ostale namjene u pripremi</t>
  </si>
  <si>
    <t>053</t>
  </si>
  <si>
    <t>Prijevozna sredstva u pripremi</t>
  </si>
  <si>
    <t>0533</t>
  </si>
  <si>
    <t>05331</t>
  </si>
  <si>
    <t>Prijevozna sredstva u cestovnom prometu u pripremi</t>
  </si>
  <si>
    <t>05332</t>
  </si>
  <si>
    <t>Prijevozna sredstva u željezničkom prometu  u pripremi</t>
  </si>
  <si>
    <t>05333</t>
  </si>
  <si>
    <t>Prijevozna sredstva u pomorskom i riječnom prometu u pripremi</t>
  </si>
  <si>
    <t>05334</t>
  </si>
  <si>
    <t>Prijevozna sredstva u zračnom prometu u pripremi</t>
  </si>
  <si>
    <t>054</t>
  </si>
  <si>
    <t>Višegodišnji nasadi i osnovno stado u pripremi</t>
  </si>
  <si>
    <t>0541</t>
  </si>
  <si>
    <t>Višegodišnji nasadi u pripremi</t>
  </si>
  <si>
    <t>05411</t>
  </si>
  <si>
    <t>0542</t>
  </si>
  <si>
    <t>Osnovno stado u pripremi</t>
  </si>
  <si>
    <t>05421</t>
  </si>
  <si>
    <t>055</t>
  </si>
  <si>
    <t>Ostala nematerijalna proizvedena imovina u pripremi</t>
  </si>
  <si>
    <t>0551</t>
  </si>
  <si>
    <t>05511</t>
  </si>
  <si>
    <t>056</t>
  </si>
  <si>
    <t>Ostala nefinancijska dugotrajna imovina u pripremi</t>
  </si>
  <si>
    <t>0561</t>
  </si>
  <si>
    <t>05611</t>
  </si>
  <si>
    <t>06</t>
  </si>
  <si>
    <t>Proizvedena kratkotrajna imovina</t>
  </si>
  <si>
    <t>061</t>
  </si>
  <si>
    <t>Zalihe za obavljanje djelatnosti</t>
  </si>
  <si>
    <t>0611</t>
  </si>
  <si>
    <t>Strateške zalihe</t>
  </si>
  <si>
    <t>06111</t>
  </si>
  <si>
    <t>Robne zalihe</t>
  </si>
  <si>
    <t>06119</t>
  </si>
  <si>
    <t>Ostale strateške zalihe</t>
  </si>
  <si>
    <t>0612</t>
  </si>
  <si>
    <t>Zalihe za preraspodjelu drugima</t>
  </si>
  <si>
    <t>06121</t>
  </si>
  <si>
    <t>0613</t>
  </si>
  <si>
    <t>Zalihe materijala za redovne potrebe</t>
  </si>
  <si>
    <t>06131</t>
  </si>
  <si>
    <t>Uredske zalihe</t>
  </si>
  <si>
    <t>06132</t>
  </si>
  <si>
    <t>Zalihe goriva</t>
  </si>
  <si>
    <t>06133</t>
  </si>
  <si>
    <t>Zalihe materijala za proizvodnju</t>
  </si>
  <si>
    <t>06139</t>
  </si>
  <si>
    <t>Zalihe ostalih materijala za redovne potrebe</t>
  </si>
  <si>
    <t>062</t>
  </si>
  <si>
    <t>Proizvodnja i proizvodi</t>
  </si>
  <si>
    <t>0621</t>
  </si>
  <si>
    <t>Proizvodnja u tijeku</t>
  </si>
  <si>
    <t>06211</t>
  </si>
  <si>
    <t>0622</t>
  </si>
  <si>
    <t>Gotovi proizvodi</t>
  </si>
  <si>
    <t>06221</t>
  </si>
  <si>
    <t>063</t>
  </si>
  <si>
    <t>Zalihe vojnih sredstava za jednokratnu upotrebu</t>
  </si>
  <si>
    <t>0631</t>
  </si>
  <si>
    <t>06311</t>
  </si>
  <si>
    <t>064</t>
  </si>
  <si>
    <t>Roba za daljnju prodaju</t>
  </si>
  <si>
    <t>0641</t>
  </si>
  <si>
    <t>06411</t>
  </si>
  <si>
    <t>Financijska imovina</t>
  </si>
  <si>
    <t>Novac u banci i blagajni</t>
  </si>
  <si>
    <t>Novac u banci</t>
  </si>
  <si>
    <t>Novac na računu kod Hrvatske narodne banke</t>
  </si>
  <si>
    <t>Novac na žiro-računu kod Hrvatske narodne banke</t>
  </si>
  <si>
    <t>Žiro - račun</t>
  </si>
  <si>
    <t>Novac na deviznom računu kod Hrvatske narodne banke</t>
  </si>
  <si>
    <t>Novac na računu kod tuzemnih poslovnih banaka</t>
  </si>
  <si>
    <t>Novac na žiro-računu kod tuzemnih poslovnih banaka</t>
  </si>
  <si>
    <t>Novac na deviznom računu kod tuzemnih poslovnih banaka</t>
  </si>
  <si>
    <t>Novac na računu kod inozemnih poslovnih banaka</t>
  </si>
  <si>
    <t>Prijelazni račun</t>
  </si>
  <si>
    <t>Prijelazni žiro-račun RIZNICA</t>
  </si>
  <si>
    <t>Prijelazni devizni račun</t>
  </si>
  <si>
    <t>Prijelazni račun - akontacije i obračuni PN</t>
  </si>
  <si>
    <t>Izdvojena novčana sredstva</t>
  </si>
  <si>
    <t>Izdvojena novčana sredstva za čekove</t>
  </si>
  <si>
    <t>Izdvojena novčana sredstva za trezorske zapise</t>
  </si>
  <si>
    <t>Izdvojena novčana sredstva za mjenice</t>
  </si>
  <si>
    <t>Izdvojena novčana sredstva za akreditive</t>
  </si>
  <si>
    <t>Izdvojena novčana sredstva za obveznice</t>
  </si>
  <si>
    <t>Izdvojena novčana sredstva za ostale namjene</t>
  </si>
  <si>
    <t>Novac u blagajni</t>
  </si>
  <si>
    <t>Blagajna</t>
  </si>
  <si>
    <t>Kunska blagajna</t>
  </si>
  <si>
    <t>Glavna blagajna</t>
  </si>
  <si>
    <t>Blagajna PU Krapina</t>
  </si>
  <si>
    <t>Blagajna PU Sisak</t>
  </si>
  <si>
    <t>Blagajna PU Karlovac</t>
  </si>
  <si>
    <t>Blagajna PU Varaždin</t>
  </si>
  <si>
    <t>Blagajna PU Koprivnica</t>
  </si>
  <si>
    <t>Blagajna PU Bjelovar</t>
  </si>
  <si>
    <t>Blagajna PU Rijeka</t>
  </si>
  <si>
    <t>Blagajna PU Gospić</t>
  </si>
  <si>
    <t>Blagajna PU Virovitica</t>
  </si>
  <si>
    <t>Blagajna PU Požega</t>
  </si>
  <si>
    <t>Blagajna PU Sl. Brod</t>
  </si>
  <si>
    <t>Blagajna PU Zadar</t>
  </si>
  <si>
    <t>Blagajna PU Osijek</t>
  </si>
  <si>
    <t>Blagajna PU Šibenik</t>
  </si>
  <si>
    <t>Blagajna PU Vukovar</t>
  </si>
  <si>
    <t>Blagajna PU Split</t>
  </si>
  <si>
    <t>Blagajna PU Pazin</t>
  </si>
  <si>
    <t>Blagajna PU Dubrovnik</t>
  </si>
  <si>
    <t>Blagajna PU Čakovec</t>
  </si>
  <si>
    <t>Blagajna u stranim sredstvima plaćanja</t>
  </si>
  <si>
    <t>Devizna blagajna USD</t>
  </si>
  <si>
    <t>Blagajna HPB</t>
  </si>
  <si>
    <t>Vrijednosnice u blagajni</t>
  </si>
  <si>
    <t>Poštanske vrijednosnice</t>
  </si>
  <si>
    <t>Administrativne vrijednosnice (biljezi i slično)</t>
  </si>
  <si>
    <t>Ostale vrijednosnice</t>
  </si>
  <si>
    <t>Depoziti, jamčevni polozi i pot. od zaposl. te za više plaćene poreze i</t>
  </si>
  <si>
    <t>ostalo</t>
  </si>
  <si>
    <t>Depoziti u kreditnim i ostalim financijskim institucijama</t>
  </si>
  <si>
    <t>Depoziti u tuzemnim kreditnim i ostalim financijskim institucijama</t>
  </si>
  <si>
    <t>Depoziti u tuzemnim kreditnim i ostalim financ. Instit. - kratkoročni</t>
  </si>
  <si>
    <t>Depoziti u tuzemnim kreditnim i ostalim financijskim institucijama -</t>
  </si>
  <si>
    <t>dugoročni</t>
  </si>
  <si>
    <t>Depoziti u inozemnim kreditnim i ostalim financijskim institucijama</t>
  </si>
  <si>
    <t>Depoziti u inozemnim kreditnim i ostalim financ. Instit. - kratkoročni</t>
  </si>
  <si>
    <t>Depoziti u inozemnim kreditnim i ostalim financijskim institucijama -</t>
  </si>
  <si>
    <t>Jamčevni polozi</t>
  </si>
  <si>
    <t>Potraživanja od zaposlenih</t>
  </si>
  <si>
    <t>Potraživanja od zaposlenih temeljem plaća</t>
  </si>
  <si>
    <t>Ostala potraživanja od zaposlenih</t>
  </si>
  <si>
    <t>Službena radna odjeća</t>
  </si>
  <si>
    <t>Lojen trošak mobitela iznad 150 kn</t>
  </si>
  <si>
    <t>Povrat školarine Pernar</t>
  </si>
  <si>
    <t>Povrat školarine Vitulić</t>
  </si>
  <si>
    <t>Povrat školarine Srećko Lojen</t>
  </si>
  <si>
    <t>Brozinić trošak mobitela</t>
  </si>
  <si>
    <t>Čoh Mikulec Trošak mobitela</t>
  </si>
  <si>
    <t>Saić Trošak mobitela</t>
  </si>
  <si>
    <t>Kurelić trošak mobitela</t>
  </si>
  <si>
    <t>Trošak mobitela Pernar</t>
  </si>
  <si>
    <t>TROŠAK MOBITELA ROGOŠIĆ</t>
  </si>
  <si>
    <t>Ostala potraživanja od zaposlenih- INGA sudski troškovi</t>
  </si>
  <si>
    <t>Povrat školarine Puž</t>
  </si>
  <si>
    <t>Potraživanja za više plaćene poreze i doprinose</t>
  </si>
  <si>
    <t>Potraživanja za više plaćene poreze</t>
  </si>
  <si>
    <t>Potraživanja za više plaćeni porez i prirez na dohodak</t>
  </si>
  <si>
    <t>Potraživanja za više plaćeni porez na dobit</t>
  </si>
  <si>
    <t>Potraživanja za više plaćeni porez od imovine</t>
  </si>
  <si>
    <t>Potraživanja za porez na dodanu vrijednost kod obveznika</t>
  </si>
  <si>
    <t>Potraživanja za pretporez kod obveznika poreza na dodanu vrijednost</t>
  </si>
  <si>
    <t>Potraživanja za više plaćeni porez na dodanu vrijednost po obračunu</t>
  </si>
  <si>
    <t>Potraživanja za više plaćene carine i carinske pristojbe</t>
  </si>
  <si>
    <t>Potraživanja za više plaćene ostale poreze</t>
  </si>
  <si>
    <t>Potraživanja za više plaćene doprinose</t>
  </si>
  <si>
    <t>Potraživanja za više plaćene doprinose za zdravstveno osiguranje</t>
  </si>
  <si>
    <t>Potraživanja za više plaćene doprinose za mirovinsko osiguranje</t>
  </si>
  <si>
    <t>Potraživanja za više plaćene doprinose za zapošljavanje</t>
  </si>
  <si>
    <t>Ispravak vrijednosti ostalih potraživanja</t>
  </si>
  <si>
    <t>Ostala potraživanja</t>
  </si>
  <si>
    <t>Potraživanja za naknade koje se refundiraju i predujmove</t>
  </si>
  <si>
    <t>Potraživanja za naknade koje se refundiraju (preko 42 dana na teret</t>
  </si>
  <si>
    <t>HZZO)</t>
  </si>
  <si>
    <t>Bolovanje HZZO</t>
  </si>
  <si>
    <t>Bolovanje ozljeda na radu</t>
  </si>
  <si>
    <t>Potraživanja za naknade koje se refundiraju 100% (ozljeda na radu)</t>
  </si>
  <si>
    <t>Potraživanja za predujmove</t>
  </si>
  <si>
    <t>Potraživanja za dane predujmove za EU projekte</t>
  </si>
  <si>
    <t>Ostala nespomenuta potraživanja</t>
  </si>
  <si>
    <t>Potraživanja za prodana potraživanja (faktoring)</t>
  </si>
  <si>
    <t>Potraživanja proračuna od proračunskih korisnika za povrat u nadležni</t>
  </si>
  <si>
    <t>proračun</t>
  </si>
  <si>
    <t>Potraživanja za dane zajmove</t>
  </si>
  <si>
    <t>Zajmovi međunarodnim organizac., institucijama i tijelima EU te inoz.</t>
  </si>
  <si>
    <t>vladama</t>
  </si>
  <si>
    <t>Zajmovi međunarodnim organizacijama</t>
  </si>
  <si>
    <t>Zajmovi međunarodnim organizacijama - kratkoročni</t>
  </si>
  <si>
    <t>Zajmovi međunarodnim organizacijama - dugoročni</t>
  </si>
  <si>
    <t>Zajmovi institucijama i tijelima EU</t>
  </si>
  <si>
    <t>Zajmovi institucijama i tijelima EU - kratkoročni</t>
  </si>
  <si>
    <t>Zajmovi institucijama i tijelima EU - dugoročni</t>
  </si>
  <si>
    <t>Zajmovi inozemnim vladama u EU</t>
  </si>
  <si>
    <t>Zajmovi inozemnim vladama u EU - kratkoročni</t>
  </si>
  <si>
    <t>Zajmovi inozemnim vladama u EU - dugoročni</t>
  </si>
  <si>
    <t>Zajmovi inozemnim vladama izvan EU</t>
  </si>
  <si>
    <t>Zajmovi inozemnim vladama izvan EU - kratkoročni</t>
  </si>
  <si>
    <t>Zajmovi inozemnim vladama izvan EU - dugoročni</t>
  </si>
  <si>
    <t>Zajmovi neprofitnim organizacijama, građanima i kućanstvima</t>
  </si>
  <si>
    <t>Zajmovi neprofitnim organizacijama, građanima i kućanstvima u</t>
  </si>
  <si>
    <t>tuzemstvu</t>
  </si>
  <si>
    <t>Zajmovi neprofitnim organizacijama, građ. i kućanst. u tuzemstvu -</t>
  </si>
  <si>
    <t>kratkoročni</t>
  </si>
  <si>
    <t>Zajmovi neprofitnim organizacijama, građ. i kućanst. u tuzemstvu po prot.</t>
  </si>
  <si>
    <t>jam.</t>
  </si>
  <si>
    <t>inozemstvu</t>
  </si>
  <si>
    <t>Zajmovi neprofitnim organizacijama, građ. i kućanst. u inozemstvu -</t>
  </si>
  <si>
    <t>Zajmovi kreditnim i ostalim financijskim institucijama u javnom sektoru</t>
  </si>
  <si>
    <t>Zajmovi kreditnim institucijama u javnom sektoru</t>
  </si>
  <si>
    <t>Zajmovi kreditnim institucijama u javnom sektoru - kratkoročni</t>
  </si>
  <si>
    <t>Zajmovi kreditnim institucijama u javnom sektoru - dugoročni</t>
  </si>
  <si>
    <t>Zajmovi kreditnim institucijama u javnom sektoru po protestiranim</t>
  </si>
  <si>
    <t>jamstvima</t>
  </si>
  <si>
    <t>Zajmovi osiguravajućim društvima u javnom sektoru</t>
  </si>
  <si>
    <t>Zajmovi osiguravajućim društvima u javnom sektoru - kratkoročni</t>
  </si>
  <si>
    <t>Zajmovi osiguravajućim društvima u javnom sektoru - dugoročni</t>
  </si>
  <si>
    <t>Zajmovi  osiguravajućim društvima u javnom sektoru po protestiranim</t>
  </si>
  <si>
    <t>Zajmovi ostalim financijskim institucijama u javnom sektoru</t>
  </si>
  <si>
    <t>Zajmovi ostalim financijskim institucijama u javnom sektoru - kratkoročni</t>
  </si>
  <si>
    <t>Zajmovi ostalim financijskim institucijama u javnom sektoru - dugoročni</t>
  </si>
  <si>
    <t>Zajmovi ostalim financijskim institucijama u javnom sektoru po prot.</t>
  </si>
  <si>
    <t>Zajmovi trgovačkim društvima u javnom sektoru</t>
  </si>
  <si>
    <t>Zajmovi trgovačkim društvima u javnom sektoru - kratkoročni</t>
  </si>
  <si>
    <t>Zajmovi trgovačkim društvima u javnom sektoru - dugoročni</t>
  </si>
  <si>
    <t>Zajmovi trgovačkim društvima u javnom sektoru po protestiranim</t>
  </si>
  <si>
    <t>Zajmovi kreditnim i ostalim financijskim institucijama izvan javnog sektora</t>
  </si>
  <si>
    <t>Zajmovi tuzemnim kreditnim institucijama izvan javnog sektora</t>
  </si>
  <si>
    <t>Zajmovi tuzemnim kreditnim institucijama izvan javnog sektora -</t>
  </si>
  <si>
    <t>Zajmovi tuzemnim kreditnim institucijama izvan javnog sektora po prot.</t>
  </si>
  <si>
    <t>jamst.</t>
  </si>
  <si>
    <t>Zajmovi tuzemnim osiguravajućim društvima izvan javnog sektora</t>
  </si>
  <si>
    <t>Zajmovi tuzemnim osiguravajućim društvima izvan javnog sektora -</t>
  </si>
  <si>
    <t>Zajmovi tuzemnim osiguravajućim društvima izvan javnog sektora po prot.</t>
  </si>
  <si>
    <t>Zajmovi ostalim tuzemnim financijskim institucijama izvan javnog sektora</t>
  </si>
  <si>
    <t>Zajmovi ostalim tuzemnim financ. instit. izvan javnog sektora - kratkoročni</t>
  </si>
  <si>
    <t>Zajmovi ostalim tuzemnim financ. instit. izvan javnog sektora - dugoročni</t>
  </si>
  <si>
    <t>Zajmovi ostalim tuzemnim financ. instit. izvan jav. sektora po protest.</t>
  </si>
  <si>
    <t>Zajmovi inozemnim kreditnim institucijama</t>
  </si>
  <si>
    <t>Zajmovi inozemnim kreditnim institucijama - kratkoročni</t>
  </si>
  <si>
    <t>Zajmovi inozemnim kreditnim institucijama - dugoročni</t>
  </si>
  <si>
    <t>Zajmovi inozemnim osiguravajućim društvima</t>
  </si>
  <si>
    <t>Zajmovi inozemnim osiguravajućim društvima - kratkoročni</t>
  </si>
  <si>
    <t>Zajmovi inozemnim osiguravajućim društvima - dugoročni</t>
  </si>
  <si>
    <t>Zajmovi ostalim inozemnim financijskim institucijama</t>
  </si>
  <si>
    <t>Zajmovi ostalim inozemnim financijskim institucijama - kratkoročni</t>
  </si>
  <si>
    <t>Zajmovi ostalim inozemnim financijskim institucijama - dugoročni</t>
  </si>
  <si>
    <t>Zajmovi trgovačkim društvima i obrtnicima izvan javnog sektora</t>
  </si>
  <si>
    <t>Zajmovi tuzemnim trgovačkim društvima izvan javnog sektora</t>
  </si>
  <si>
    <t>Zajmovi tuzemnim trgovačkim društvima izvan javnog sektora - kratkoročni</t>
  </si>
  <si>
    <t>Zajmovi tuzemnim trgovačkim društvima izvan javnog sektora - dugoročni</t>
  </si>
  <si>
    <t>Zajmovi tuzemnim trgovačkim društvima izvan javnog sektora po protest.</t>
  </si>
  <si>
    <t>Jamst.</t>
  </si>
  <si>
    <t>Zajmovi tuzemnim obrtnicima</t>
  </si>
  <si>
    <t>Zajmovi tuzemnim obrtnicima - kratkoročni</t>
  </si>
  <si>
    <t>Zajmovi tuzemnim obrtnicima - dugoročni</t>
  </si>
  <si>
    <t>Zajmovi  tuzemnim obrtnicima po protestiranim jamstvima</t>
  </si>
  <si>
    <t>Zajmovi inozemnim trgovačkim društvima</t>
  </si>
  <si>
    <t>Zajmovi inozemnim trgovačkim društvima - kratkoročni</t>
  </si>
  <si>
    <t>Zajmovi inozemnim trgovačkim društvima - dugoročni</t>
  </si>
  <si>
    <t>Zajmovi inozemnim obrtnicima</t>
  </si>
  <si>
    <t>Zajmovi inozemnim obrtnicima - kratkoročni</t>
  </si>
  <si>
    <t>Zajmovi inozemnim obrtnicima - dugoročni</t>
  </si>
  <si>
    <t>Zajmovi drugim razinama vlasti</t>
  </si>
  <si>
    <t>Zajmovi državnom proračunu</t>
  </si>
  <si>
    <t>Zajmovi državnom proračunu - kratkoročni</t>
  </si>
  <si>
    <t>Zajmovi državnom proračunu - dugoročni</t>
  </si>
  <si>
    <t>Zajmovi županijskim proračunima</t>
  </si>
  <si>
    <t>Zajmovi županijskim proračunima - kratkoročni</t>
  </si>
  <si>
    <t>Zajmovi županijskim proračunima - dugoročni</t>
  </si>
  <si>
    <t>Zajmovi županijskim proračunima po protestiranim jamstvima</t>
  </si>
  <si>
    <t>Zajmovi gradskim proračunima</t>
  </si>
  <si>
    <t>Zajmovi gradskim proračunima - kratkoročni</t>
  </si>
  <si>
    <t>Zajmovi gradskim proračunima - dugoročni</t>
  </si>
  <si>
    <t>Zajmovi gradskim proračunima po protestiranim jamstvima</t>
  </si>
  <si>
    <t>Zajmovi općinskim proračunima</t>
  </si>
  <si>
    <t>Zajmovi općinskim proračunima - kratkoročni</t>
  </si>
  <si>
    <t>Zajmovi općinskim proračunima - dugoročni</t>
  </si>
  <si>
    <t>Zajmovi općinskim proračunima po protestiranim jamstvima</t>
  </si>
  <si>
    <t>Zajmovi HZMO-u, HZZ-u i HZZO-u</t>
  </si>
  <si>
    <t>Zajmovi HZMO-u, HZZ-u i HZZO-u - kratkoročni</t>
  </si>
  <si>
    <t>Zajmovi HZMO-u, HZZ-u i HZZO-u - dugoročni</t>
  </si>
  <si>
    <t>Zajmovi  HZMO-u, HZZ-u i HZZO-u po protestiranim jamstvima</t>
  </si>
  <si>
    <t>Zajmovi ostalim izvanproračunskim korisnicima državnog proračuna</t>
  </si>
  <si>
    <t>Zajmovi ostalim izvanproračunskim korisnicima državnog proračuna -</t>
  </si>
  <si>
    <t>Zajmovi ostalim izvanproračunskim korisnicima dr. pror. po protest. jam.</t>
  </si>
  <si>
    <t>Zajmovi izvanproračunskim korisnicima županijskih, gradskih i općinskih</t>
  </si>
  <si>
    <t>prorač.</t>
  </si>
  <si>
    <t>Zajmovi izvanproračunskim korisnicima žup., grad. i opć. prorač. -</t>
  </si>
  <si>
    <t>Zajmovi izvanproračunskim korisnic. žup., grad. i opć. prorač. po protest.</t>
  </si>
  <si>
    <t>Ispravak vrijednosti danih zajmova</t>
  </si>
  <si>
    <t>Vrijednosni papiri</t>
  </si>
  <si>
    <t>Čekovi</t>
  </si>
  <si>
    <t>Čekovi - tuzemni</t>
  </si>
  <si>
    <t>Čekovi - inozemni</t>
  </si>
  <si>
    <t>Komercijalni i blagajnički zapisi</t>
  </si>
  <si>
    <t>Komercijalni i blagajnički zapisi - tuzemni</t>
  </si>
  <si>
    <t>Komercijalni i blagajnički zapisi - inozemni</t>
  </si>
  <si>
    <t>Mjenice</t>
  </si>
  <si>
    <t>Mjenice - tuzemne</t>
  </si>
  <si>
    <t>Mjenice - inozemne</t>
  </si>
  <si>
    <t>Obveznice</t>
  </si>
  <si>
    <t>Obveznice - tuzemne</t>
  </si>
  <si>
    <t>Obveznice - inozemne</t>
  </si>
  <si>
    <t>Opcije i drugi financijski derivati</t>
  </si>
  <si>
    <t>Opcije i drugi financijski derivati - tuzemni</t>
  </si>
  <si>
    <t>Opcije i drugi financijski derivati - tuzemni - kratkoročni</t>
  </si>
  <si>
    <t>Opcije i drugi financijski derivati - tuzemni - dugoročni</t>
  </si>
  <si>
    <t>Opcije i drugi financijski derivati - inozemni</t>
  </si>
  <si>
    <t>Opcije i drugi financijski derivati - inozemni - kratkoročni</t>
  </si>
  <si>
    <t>Opcije i drugi financijski derivati - inozemni - dugoročni</t>
  </si>
  <si>
    <t>Ostali vrijednosni papiri</t>
  </si>
  <si>
    <t>Ostali tuzemni vrijednosni papiri</t>
  </si>
  <si>
    <t>Ostali tuzemni vrijednosni papiri - kratkoročni</t>
  </si>
  <si>
    <t>Ostali tuzemni vrijednosni papiri - dugoročni</t>
  </si>
  <si>
    <t>Ostali inozemni vrijednosni papiri</t>
  </si>
  <si>
    <t>Ostali inozemni vrijednosni papiri - kratkoročni</t>
  </si>
  <si>
    <t>Ostali inozemni vrijednosni papiri - dugoročni</t>
  </si>
  <si>
    <t>Ispravak vrijednosti vrijednosnih papira</t>
  </si>
  <si>
    <t>Dionice i udjeli u glavnici</t>
  </si>
  <si>
    <t>Dionice i udjeli u glavnici kreditnih i ost. financ. instit. u javnom sektoru</t>
  </si>
  <si>
    <t>Dionice i udjeli u glavnici kreditnih institucija u javnom sektoru</t>
  </si>
  <si>
    <t>Dionice i udjeli u glavnici osiguravajućih društava u javnom sektoru</t>
  </si>
  <si>
    <t>Dionice i udjeli u glavnici ostalih financijskih institucija u javnom sektoru</t>
  </si>
  <si>
    <t>Dionice i udjeli u glavnici trgovačkih društava u javnom sektoru</t>
  </si>
  <si>
    <t>Dionice i udjeli u glavnici kreditnih i ost. financ. instit. izvan javnog sekt.</t>
  </si>
  <si>
    <t>Dionice i udjeli u glav. tuzem. kredit. i ost. financ. instit. izvan jav. sekt.</t>
  </si>
  <si>
    <t>Dionice i udjeli u glavnici tuzemnih kreditnih institucija izvan javnog</t>
  </si>
  <si>
    <t>sektora</t>
  </si>
  <si>
    <t>Dionice i udjeli u glavnici tuzemnih osiguravajućih društava izvan javnog</t>
  </si>
  <si>
    <t>sekt.</t>
  </si>
  <si>
    <t>Dionice i udjeli u glavnici ostalih tuzemnih financ. instit. izvan jav. sekt.</t>
  </si>
  <si>
    <t>Dionice i udjeli u glavnici inozemnih kreditnih i ostalih financijskih instit.</t>
  </si>
  <si>
    <t>Dionice i udjeli u glavnici inozemnih kreditnih institucija</t>
  </si>
  <si>
    <t>Dionice i udjeli u glavnici inozemnih osiguravajućih društava</t>
  </si>
  <si>
    <t>Dionice i udjeli u glavnici ostalih inozemnih financijskih institucija</t>
  </si>
  <si>
    <t>Dionice i udjeli u glavnici trgovačkih društava izvan javnog sektora</t>
  </si>
  <si>
    <t>Dionice i udjeli u glavnici tuzemnih trgovačkih društava izvan javnog</t>
  </si>
  <si>
    <t>Dionice i udjeli u glavnici inozemnih trgovačkih društava</t>
  </si>
  <si>
    <t>Ispravak vrijednosti dionica i udjela u glavnici</t>
  </si>
  <si>
    <t>Potraživanja za prihode poslovanja</t>
  </si>
  <si>
    <t>Potraživanja za poreze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</si>
  <si>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</si>
  <si>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</si>
  <si>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</si>
  <si>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</si>
  <si>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</si>
  <si>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</si>
  <si>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</t>
  </si>
  <si>
    <t>godine</t>
  </si>
  <si>
    <t>Povrat više ostvarenog poreza na dohodak za decentralizirane funkcije</t>
  </si>
  <si>
    <t>Porez na dobit</t>
  </si>
  <si>
    <t>Porez na dobit od poduzetnika</t>
  </si>
  <si>
    <t>Porez na dobit po odbitku na naknade za korištenje prava i za usluge</t>
  </si>
  <si>
    <t>Porez na dobit po odbitku na kamate, dividende i udjele u dobiti</t>
  </si>
  <si>
    <t>Porez na dobit po godišnjoj prijavi</t>
  </si>
  <si>
    <t>Porezi na imovinu</t>
  </si>
  <si>
    <t>Stalni porezi na nepokretnu imovinu (zemlju, zgrade, kuće i ostalo)</t>
  </si>
  <si>
    <t>Porez na nasljedstava i darove</t>
  </si>
  <si>
    <t>Porez na kapitalne i financijske transakcije</t>
  </si>
  <si>
    <t>Povremeni porezi na imovinu</t>
  </si>
  <si>
    <t>Ostali stalni porezi na imovinu</t>
  </si>
  <si>
    <t>Porezi na robu i usluge</t>
  </si>
  <si>
    <t>Porez na dodanu vrijednost</t>
  </si>
  <si>
    <t>Porez na promet</t>
  </si>
  <si>
    <t>Posebni porezi i trošarine</t>
  </si>
  <si>
    <t>Porezi na korištenje dobara ili izvođenje aktivnosti</t>
  </si>
  <si>
    <t>Ostali porezi na robu i usluge</t>
  </si>
  <si>
    <t>Porez na dobitke od igara na sreću i ostali porezi od igara na sreću</t>
  </si>
  <si>
    <t>Naknade za priređivanje igara na sreću</t>
  </si>
  <si>
    <t>Porezi na međunarodnu trgovinu i transakcije</t>
  </si>
  <si>
    <t>Carine i carinske pristojbe</t>
  </si>
  <si>
    <t>Ostali porezi na međunarodnu trgovinu i transakcije</t>
  </si>
  <si>
    <t>Ostali prihodi od poreza</t>
  </si>
  <si>
    <t>Ostali prihodi od poreza koje plaćaju pravne osobe</t>
  </si>
  <si>
    <t>Ostali prihodi od poreza koje plaćaju fizičke osobe</t>
  </si>
  <si>
    <t>Ostali neraspoređeni prihodi od poreza</t>
  </si>
  <si>
    <t>Potraživanja za doprinose</t>
  </si>
  <si>
    <t>Doprinosi za obvezno zdravstveno osiguranje za slučaj ozljede na radu</t>
  </si>
  <si>
    <t>Doprinosi za mirovinsko osiguranje</t>
  </si>
  <si>
    <t>Doprinosi za zapošljavanje</t>
  </si>
  <si>
    <t>Doprinosi za obvezno osiguranje u slučaju nezaposlenosti</t>
  </si>
  <si>
    <t>Potraživanja za pomoći iz inozemstva i od subjekata unutar općeg</t>
  </si>
  <si>
    <t>proračuna</t>
  </si>
  <si>
    <t>Potraživanja za pomoći od inozemnih vlada</t>
  </si>
  <si>
    <t>Potraživanja za tekuće pomoći od inozemnih vlada u EU</t>
  </si>
  <si>
    <t>Potraživanja za kapitalne pomoći od inozemnih vlada u EU</t>
  </si>
  <si>
    <t>Potraživanja za tekuće pomoći od inozemnih vlada izvan EU</t>
  </si>
  <si>
    <t>Potraživanja za kapitalne pomoći od inozemnih vlada izvan EU</t>
  </si>
  <si>
    <t>Potraživanja za pomoći od međunarodnih organizacija te institucija i</t>
  </si>
  <si>
    <t>tijela EU</t>
  </si>
  <si>
    <t>Potraživanja za tekuće pomoći od međunarodnih organizacija</t>
  </si>
  <si>
    <t>Potraživanja za kapitalne pomoći od međunarodnih organizacija</t>
  </si>
  <si>
    <t>Potraživanja za tekuće pomoći od institucija i tijela EU</t>
  </si>
  <si>
    <t>Potraživanja za kapitalne pomoći od institucija i tijela EU</t>
  </si>
  <si>
    <t>Potraživanja za pomoći proračunu iz drugih proračuna</t>
  </si>
  <si>
    <t>Potraživanja proračuna za tekuće pomoći iz drugih proračuna</t>
  </si>
  <si>
    <t>Potraživanja proračuna za kapitalne pomoći iz drugih proračuna</t>
  </si>
  <si>
    <t>Potraživanja za pomoći od izvanproračunskih korisnika</t>
  </si>
  <si>
    <t>Potraživanja za tekuće pomoći od izvanproračunskih korisnika</t>
  </si>
  <si>
    <t>Potraživanja za kapitalne pomoći od izvanproračunskih korisnika</t>
  </si>
  <si>
    <t>Pomoći izravnanja za decentralizirane funkcije</t>
  </si>
  <si>
    <t>Tekuće pomoći izravnanja za decentralizirane funkcije</t>
  </si>
  <si>
    <t>Kapitalne pomoći izravnanja za decentralizirane funkcije</t>
  </si>
  <si>
    <t>Potraživanja za pomoći prorač. korisnicima iz proračuna koji im nije</t>
  </si>
  <si>
    <t>nadležan</t>
  </si>
  <si>
    <t>Potraživanja za tekuće pomoći prorač. korisn. iz prorač. koji im nije</t>
  </si>
  <si>
    <t>Potraživanja za kapit. pomoći prorač. korisn. iz prorač. koji im nije</t>
  </si>
  <si>
    <t>Potraživanja za pomoći temeljem prijenosa EU sredstava</t>
  </si>
  <si>
    <t>Potraživanja za tekuće pomoći iz držav. prorač. temeljem prijenosa EU</t>
  </si>
  <si>
    <t>sredstava</t>
  </si>
  <si>
    <t>Potraživanja za kapit. pomoći iz drž. prorač. temeljem prijenosa EU</t>
  </si>
  <si>
    <t>Potraživanja za tekuće pomoći iz proračuna JLP(R)S temeljem prijenosa</t>
  </si>
  <si>
    <t>EU sredsta</t>
  </si>
  <si>
    <t>Potraživanja za kapitalne pomoći iz proračuna JLP(R)S temeljem</t>
  </si>
  <si>
    <t>prijenosa EU sred</t>
  </si>
  <si>
    <t>Potr.za tekuće pomoći od pror.korisnika drugog pror. temeljem prijenosa</t>
  </si>
  <si>
    <t>EU sred.</t>
  </si>
  <si>
    <t>Potr. za kapitalne pomoći od pror. kor. drugog pror. temeljem prijenosa</t>
  </si>
  <si>
    <t>Potr. za tek. pomoći od izvanproračunskog korisnika temeljem prijenosa</t>
  </si>
  <si>
    <t>EU sred</t>
  </si>
  <si>
    <t>Potraživanja za kap. pomoći od izvanprorač. korisnika temeljem</t>
  </si>
  <si>
    <t>Potraživanja za prihode od imovine</t>
  </si>
  <si>
    <t>Potraživanja za prihode od financijske imovine</t>
  </si>
  <si>
    <t>Potraživanja za kamate po vrijednosnim papirima</t>
  </si>
  <si>
    <t>Potraživanja za kamate na oročena sredstva i depozite po viđenju</t>
  </si>
  <si>
    <t>Potraživanja za zatezne kamate</t>
  </si>
  <si>
    <t>Potraživanja za pozitivne tečajne razlike i raz. zbog primjene valutne</t>
  </si>
  <si>
    <t>klauz.</t>
  </si>
  <si>
    <t>Potraživanja za dividende</t>
  </si>
  <si>
    <t>Potraž. za prih. iz dobiti trg. dr., kred. i ost. financ. instit. po pos. prop.</t>
  </si>
  <si>
    <t>Potraživanja za ostale prihode od financijske imovine</t>
  </si>
  <si>
    <t>Potraživanja za prihode od nefinancijske imovine</t>
  </si>
  <si>
    <t>Potraživanja za dane koncesije</t>
  </si>
  <si>
    <t>Potraživanja od zakupa i iznajmljivanja imovine</t>
  </si>
  <si>
    <t>Potraživanja za naknade za korištenje nefinancijske imovine</t>
  </si>
  <si>
    <t>Potraživanja za naknade za ceste</t>
  </si>
  <si>
    <t>Potraživanja za prihode od prodaje kratkotrajne nefinancijske imovine</t>
  </si>
  <si>
    <t>Potraživanja za ostale prihode od nefinancijske imovine</t>
  </si>
  <si>
    <t>Potraživanja za kamate na dane zajmove</t>
  </si>
  <si>
    <t>Potraž. za kam. na dane zajmove međun. org., insti. i tijelima EU te</t>
  </si>
  <si>
    <t>inoz. vlad</t>
  </si>
  <si>
    <t>Potraživanja za kamate na dane zajmove neprofitnim organizac., građ. i</t>
  </si>
  <si>
    <t>kuća.</t>
  </si>
  <si>
    <t>Potraživanja za kamate na dane zajmove kred. i ost. financ. instit. u jav.</t>
  </si>
  <si>
    <t>sek.</t>
  </si>
  <si>
    <t>Potraživanja za kamate na dane zajmove trgovačkim društvima u javnom</t>
  </si>
  <si>
    <t>sektoru</t>
  </si>
  <si>
    <t>Potraživanja za kamate na dane zajmove kred. i ost. fin. inst. izvan jav.</t>
  </si>
  <si>
    <t>Potraživanja za kamate na dane zajmove trg. društvima i obrt. izvan jav.</t>
  </si>
  <si>
    <t>Potraživanja za kamate na dane zajmove drugim razinama vlasti</t>
  </si>
  <si>
    <t>Potraživanja za prihode od kamata na dane zajmove po protestiranim</t>
  </si>
  <si>
    <t>Potraživ. za priho od kam. za zajmove neprof. org., građ. i kuć. po prot.</t>
  </si>
  <si>
    <t>Pot. za prihode od kam. za zajmo. kred. i ost. fin. instit. u j. s. po prot. j.</t>
  </si>
  <si>
    <t>Pot. za prihode od kamata na dane zajmove trgovačkim dr. u j. s. po</t>
  </si>
  <si>
    <t>prot. j.</t>
  </si>
  <si>
    <t>Pot. za prih. od kam. za zajmove kred, i ost. fin. ins. izvan j. s. po prot. j.</t>
  </si>
  <si>
    <t>Potraž. za prihode od kam. na dane zajmove trg. dr. izvan  j. s. po prot. j.</t>
  </si>
  <si>
    <t>Potraž. za prihode od kam. na dane zajmove drugim razinama vlasti po</t>
  </si>
  <si>
    <t>Potraživanja za upravne i admin. pristojbe, pristojbe po pos. prop. i</t>
  </si>
  <si>
    <t>naknade</t>
  </si>
  <si>
    <t>Potraživanja za upravne i administrativne pristojbe</t>
  </si>
  <si>
    <t>Državne upravne i sudske pristojbe</t>
  </si>
  <si>
    <t>Županijske, gradske i općinske pristojbe i naknade</t>
  </si>
  <si>
    <t>Ostale upravne pristojbe i naknade</t>
  </si>
  <si>
    <t>Ostale pristojbe i naknade</t>
  </si>
  <si>
    <t>Potraživanja za prihode po posebnim propisima</t>
  </si>
  <si>
    <t>Prihodi državne uprave</t>
  </si>
  <si>
    <t>Prihodi vodnog gospodarstva</t>
  </si>
  <si>
    <t>Doprinosi za šume</t>
  </si>
  <si>
    <t>Mjesni samodoprinos</t>
  </si>
  <si>
    <t>Ostali nespomenuti prihodi</t>
  </si>
  <si>
    <t>Naknade od financijske imovine</t>
  </si>
  <si>
    <t>Prihodi od novčane naknade poslodavca zbog nezapoš. osoba s invalid.</t>
  </si>
  <si>
    <t>Potraživanja za komunalne doprinose i naknade</t>
  </si>
  <si>
    <t>Komunalni doprinosi</t>
  </si>
  <si>
    <t>Komunalne naknade</t>
  </si>
  <si>
    <t>Naknade za priključak</t>
  </si>
  <si>
    <t>Potraživanja za prihode od prodaje proizvoda i robe te pruženih usluga</t>
  </si>
  <si>
    <t>Potraživanja za prihode od prodaje proizvoda i robe</t>
  </si>
  <si>
    <t>Potraživanja za prihode od pruženih usluga</t>
  </si>
  <si>
    <t>Potraživanja za prihode iz proračuna</t>
  </si>
  <si>
    <t>Potraživanja za prihode proračunskih korisnika uplaćene u proračun</t>
  </si>
  <si>
    <t>Potraživanja za prihode od HZZO-a na temelju ugovornih obveza</t>
  </si>
  <si>
    <t>Potraživanja za kazne i upravne mjere te ostale prihode</t>
  </si>
  <si>
    <t>Potraživanja za kazne i upravne mjere</t>
  </si>
  <si>
    <t>Kazne za carinske prekršaje</t>
  </si>
  <si>
    <t>Kazne za devizne prekršaje</t>
  </si>
  <si>
    <t>Kazne za porezne prekršaje</t>
  </si>
  <si>
    <t>Kazne za prekršaje trgovačkih društava - privredne prijestupe</t>
  </si>
  <si>
    <t>Kazne za prometne i ostale prekršaje u nadležnosti MUP-a</t>
  </si>
  <si>
    <t>Kazne i druge mjere u kaznenom postupku</t>
  </si>
  <si>
    <t>Kazne za prekršaje na kulturnim dobrima</t>
  </si>
  <si>
    <t>Upravne mjere</t>
  </si>
  <si>
    <t>Ostale kazne</t>
  </si>
  <si>
    <t>Potraživanja za ostale prihode</t>
  </si>
  <si>
    <t>Ostali prihodi</t>
  </si>
  <si>
    <t>Ispravak vrijednosti potraživanja</t>
  </si>
  <si>
    <t>Potraživanja od prodaje nefinancijske imovine</t>
  </si>
  <si>
    <t>Potraživanje od prodaje neproizvedene dugotrajne imovine</t>
  </si>
  <si>
    <t>Potraživanja od prodaje materijalne imovine - prirodnih bogatstava</t>
  </si>
  <si>
    <t>Ostala prirodna materijalna imovine</t>
  </si>
  <si>
    <t>Potraživanja od prodaje nematerijalne imovine</t>
  </si>
  <si>
    <t>Potraživanja od prodaje proizvedene dugotrajne imovine</t>
  </si>
  <si>
    <t>Potraživanja od prodaje građevinskih objekata</t>
  </si>
  <si>
    <t>Potraživanja od prodaje postrojenja i opreme</t>
  </si>
  <si>
    <t>Potraživanja  od prodaje prijevoznih sredstava</t>
  </si>
  <si>
    <t>Potraživanja od prodaje knjiga, umjet. djela i ostalih izložbenih vrijednosti</t>
  </si>
  <si>
    <t>Potraživanja od prodaje višegodišnjih nasada i osnovnog stada</t>
  </si>
  <si>
    <t>Potraživanja od prodaje nematerijalne proizvedene imovine</t>
  </si>
  <si>
    <t>Potraživanja od prodaje plemenitih metala i ostalih pohranjenih vrijednosti</t>
  </si>
  <si>
    <t>Potraživanja  od prodaje proizvedene kratkotrajne imovine</t>
  </si>
  <si>
    <t>Potraživanja od prodaje zaliha</t>
  </si>
  <si>
    <t>Ispravak vrijednosti potraživanja za prodanu nefinancijsku imovinu</t>
  </si>
  <si>
    <t>Rashodi budućih razdoblja i nedospjela naplata prihoda (ak. Vrem. Razg.)</t>
  </si>
  <si>
    <t>Unaprijed plaćeni rashodi budućih razdoblja</t>
  </si>
  <si>
    <t>Unaprijed plaćeni rashodi budućih razdoblja za plaće</t>
  </si>
  <si>
    <t>Nedospjela naplata prihoda</t>
  </si>
  <si>
    <t>Kontinuirani rashodi budućih razdoblja</t>
  </si>
  <si>
    <t>Obveze</t>
  </si>
  <si>
    <t>Obveze za rashode poslovanja</t>
  </si>
  <si>
    <t>Obveze za zaposlene</t>
  </si>
  <si>
    <t>Obveze za plaće - neto</t>
  </si>
  <si>
    <t>Obveze za zaposlene i privremeno zaposlene</t>
  </si>
  <si>
    <t>Obveze za vježbenike</t>
  </si>
  <si>
    <t>Obveze za plaće po sudskim presudama</t>
  </si>
  <si>
    <t>Obveze za naknade plaća - neto</t>
  </si>
  <si>
    <t>Obveze za bolovanje na teret poslodavca</t>
  </si>
  <si>
    <t>Obveze za bolovanje na teret zdravstvenih zavoda</t>
  </si>
  <si>
    <t>Obveze za naknade plaća za godišnji odmor i plaćene izostanke</t>
  </si>
  <si>
    <t>Obveze za ostale naknade plaća</t>
  </si>
  <si>
    <t>Obveze za plaće u naravi - neto</t>
  </si>
  <si>
    <t>Obveze za plaće u naravi</t>
  </si>
  <si>
    <t>Obveze za porez i prirez na dohodak iz plaća</t>
  </si>
  <si>
    <t>Porez na dohodak iz plaća</t>
  </si>
  <si>
    <t>Prirez porezu na dohodak iz plaća</t>
  </si>
  <si>
    <t>Obveze za doprinose iz plaća</t>
  </si>
  <si>
    <t>Doprinosi za mirovinsko osiguranje - I. stup</t>
  </si>
  <si>
    <t>Doprinosi za mirovinsko osiguranje - II. stup</t>
  </si>
  <si>
    <t>Obveze za doprinose na plaće</t>
  </si>
  <si>
    <t>Obveze za doprinose za mirovinsko osiguranje</t>
  </si>
  <si>
    <t>Obveze za doprinose za obvezno zdravstveno osiguranje</t>
  </si>
  <si>
    <t>Obveze za doprinose za zapošljavanje</t>
  </si>
  <si>
    <t>Obveze za doprinose za nezapošljavanje invalida</t>
  </si>
  <si>
    <t>Obveze za doprinose za obvezno zdravstveno osiguranje zaštite zdravlja</t>
  </si>
  <si>
    <t>na radu</t>
  </si>
  <si>
    <t>Ostale obveze za zaposlene</t>
  </si>
  <si>
    <t>Ostale obveze za zap. (nagrade, darovi, otpremnine, naknade za bol.,</t>
  </si>
  <si>
    <t>inval.)</t>
  </si>
  <si>
    <t>Ostale obveze za zap. - bonus za uspješan rad</t>
  </si>
  <si>
    <t>Ostale obveze za zap. - nagrade</t>
  </si>
  <si>
    <t>Ostale obveze za zap. - darovi</t>
  </si>
  <si>
    <t>Ostale obveze za zap. - otpremnine</t>
  </si>
  <si>
    <t>Ostale obveze za zap. - naknade za bolest, invalidnost i smrtni slučaj</t>
  </si>
  <si>
    <t>Ostale obveze za zap. - regres za godišnji odmor</t>
  </si>
  <si>
    <t>Ostale obveze za zap. - ostali nenavedeni rashodi za zaposlene</t>
  </si>
  <si>
    <t>Obveze za materijalne rashode</t>
  </si>
  <si>
    <t>Obveze za dnevnice za službeni put u zemlji</t>
  </si>
  <si>
    <t>Obveze za dnevnice za službeni put u inozemstvu</t>
  </si>
  <si>
    <t>Obveze za naknade za smještaj na službenom putu u zemlji</t>
  </si>
  <si>
    <t>Obveze za naknade za smještaj na službenom putu u inozemstvu</t>
  </si>
  <si>
    <t>Obveze za naknade za prijevoz na službenom putu u zemlji</t>
  </si>
  <si>
    <t>Obveze za naknade za prijevoz na službenom putu u inozemstvu</t>
  </si>
  <si>
    <t>Obveze za dnevnice per diem</t>
  </si>
  <si>
    <t>Obveze za ostali rashodi za službena putovanja</t>
  </si>
  <si>
    <t>Naknade za prijevoz, za rad na terenu i odvojeni život</t>
  </si>
  <si>
    <t>Obveze za naknade za prijevoz na posao i s posla</t>
  </si>
  <si>
    <t>Obveze za naknade za rad na terenu</t>
  </si>
  <si>
    <t>Obveze za naknade za odvojeni život</t>
  </si>
  <si>
    <t>Obveze za seminari, savjetovanja i simpoziji</t>
  </si>
  <si>
    <t>Obveze za tečajevi i stručni ispiti</t>
  </si>
  <si>
    <t>Ostale naknade troškova zaposlenima</t>
  </si>
  <si>
    <t>Obveze za naknada za korištenje privatnog automobila u službene svrhe</t>
  </si>
  <si>
    <t>Obveze za ostale naknade troškova zaposlenima</t>
  </si>
  <si>
    <t>Obveze za uredski materijal</t>
  </si>
  <si>
    <t>Obveze za literatura (publikacije, časopisi, glasila, knjige i ostalo)</t>
  </si>
  <si>
    <t>Obveze za arhivski materijal</t>
  </si>
  <si>
    <t>Obveze za materijal i sredstva za čišćenje i održavanje</t>
  </si>
  <si>
    <t>Obveze za materijal za higijenske potrebe i njegu</t>
  </si>
  <si>
    <t>Obveze za ostali materijal za potrebe redovnog poslovanja</t>
  </si>
  <si>
    <t>Obveze za osnovni materijal i sirovine</t>
  </si>
  <si>
    <t>Obveze za pomoćni i sanitetski materijal</t>
  </si>
  <si>
    <t>Obveze za kalo, rasip, lom i kvar materijala</t>
  </si>
  <si>
    <t>Obveze za namirnice</t>
  </si>
  <si>
    <t>Obveze za roba</t>
  </si>
  <si>
    <t>Obveze za lijekovi</t>
  </si>
  <si>
    <t>Obveze za ostali materijal i sirovine</t>
  </si>
  <si>
    <t>Obveze za električna energija</t>
  </si>
  <si>
    <t>OBVEZE ZA ELEKTRIČNA ENERGIJA-MREŽARINA</t>
  </si>
  <si>
    <t>Obveze za topla voda (toplana)</t>
  </si>
  <si>
    <t>Obveze za plin</t>
  </si>
  <si>
    <t>Obveze za motorni benzin i dizel gorivo</t>
  </si>
  <si>
    <t>Obveze za ostali materijali za proizvodnju energije (ugljen, drva, teško</t>
  </si>
  <si>
    <t>ulje)</t>
  </si>
  <si>
    <t>Obveze za materijal i dijelovi za tekuće i investicijsko održavanje</t>
  </si>
  <si>
    <t>građevinskih</t>
  </si>
  <si>
    <t>postrojenja</t>
  </si>
  <si>
    <t>Obveze za materijal i dijelovi za tekuće i investic. održavanje transportnih</t>
  </si>
  <si>
    <t>sre</t>
  </si>
  <si>
    <t>Obveze za ostali materijal i dijelovi za tekuće i investicijsko održavanje</t>
  </si>
  <si>
    <t>Sitni inventar i auto gume</t>
  </si>
  <si>
    <t>Obveze za sitni inventar</t>
  </si>
  <si>
    <t>Obveze za auto gume</t>
  </si>
  <si>
    <t>Vojna sredstva za jednokratnu uporabu</t>
  </si>
  <si>
    <t>Obveze za vojna sredstva za jednokratnu upotrebu</t>
  </si>
  <si>
    <t>Službena, radna i zaštitna odjeća i obuća</t>
  </si>
  <si>
    <t>Obveze za službena, radna i zaštitna odjeća i obuća</t>
  </si>
  <si>
    <t>Obveze za usluge telefona, telefaksa</t>
  </si>
  <si>
    <t>USLUGE MOBILNOG TELEFONIRANJA</t>
  </si>
  <si>
    <t>Obveze za usluge interneta</t>
  </si>
  <si>
    <t>Obveze za poštarina (pisma, tiskanice i sl.)</t>
  </si>
  <si>
    <t>Obveze za rent-a-car i taxi prijevoz</t>
  </si>
  <si>
    <t>Obveze za ostale usluge za komunikaciju i prijevoz</t>
  </si>
  <si>
    <t>Obveze za usluge tekućeg i investicijskog održavanja građevinskih</t>
  </si>
  <si>
    <t>objekata</t>
  </si>
  <si>
    <t>Obveze za usluge tekućeg i investicijskog održavanja postrojenja i</t>
  </si>
  <si>
    <t>opreme</t>
  </si>
  <si>
    <t>Obveze za usluge tekućeg i investicijskog održavanja prijevoznih</t>
  </si>
  <si>
    <t>Obveze za ostale usluge tekućeg i investicijskog održavanja</t>
  </si>
  <si>
    <t>Obveze za elektronski mediji</t>
  </si>
  <si>
    <t>Obveze za tisak</t>
  </si>
  <si>
    <t>Obveze za izložbeni prostor na sajmu</t>
  </si>
  <si>
    <t>Obveze za promidžbeni materijali</t>
  </si>
  <si>
    <t>Obveze za ostale usluge promidžbe i informiranja</t>
  </si>
  <si>
    <t>Obveze za opskrba vodom</t>
  </si>
  <si>
    <t>Obveze za iznošenje i odvoz smeća</t>
  </si>
  <si>
    <t>Obveze za deratizacija i dezinsekcija</t>
  </si>
  <si>
    <t>Obveze za dimnjačarske i ekološke usluge</t>
  </si>
  <si>
    <t>Obveze za pričuva</t>
  </si>
  <si>
    <t>Obveze za ostale komunalne usluge</t>
  </si>
  <si>
    <t>Obveze za zakupnine za zemljišta</t>
  </si>
  <si>
    <t>Obveze za zakupnine i najamnine za građevinske objekte</t>
  </si>
  <si>
    <t>Obveze za zakupnine i najamnine za opremu</t>
  </si>
  <si>
    <t>Obveze za licence</t>
  </si>
  <si>
    <t>Obveze za zakupnine i najamnine za prijevozna sredstva</t>
  </si>
  <si>
    <t>Obveze za ostale  zakupnine i najamnine</t>
  </si>
  <si>
    <t>Obveze za obvezni i preventivni zdravstveni pregledi zaposlenika</t>
  </si>
  <si>
    <t>Obveze za veterinarske usluge</t>
  </si>
  <si>
    <t>Obveze za laboratorijske usluge</t>
  </si>
  <si>
    <t>Obveze za ostale zdravstvene i veterinarske usluge</t>
  </si>
  <si>
    <t>Obveze za autorski honorari</t>
  </si>
  <si>
    <t>Obveze za autorski honorari - neto</t>
  </si>
  <si>
    <t>Obveze za autorski honorari - porez i prirez</t>
  </si>
  <si>
    <t>Obveze za ugovori o djelu</t>
  </si>
  <si>
    <t>Obveze za ugovori o djelu - neto</t>
  </si>
  <si>
    <t>Obveze za ugovori o djelu - porez i prirez</t>
  </si>
  <si>
    <t>Obveze za ugovori o djelu - MIO I.stup</t>
  </si>
  <si>
    <t>Obveze za ugovori o djelu - MIO II.stup</t>
  </si>
  <si>
    <t>Obveze za ugovori o djelu - zdravstvo</t>
  </si>
  <si>
    <t>Obveze za usluge odvjetnika i pravnog savjetovanja</t>
  </si>
  <si>
    <t>Obveze za revizorske usluge</t>
  </si>
  <si>
    <t>Obveze za geodetsko-katastarske usluge</t>
  </si>
  <si>
    <t>Obveze za usluge vještačenja</t>
  </si>
  <si>
    <t>Obveze za usluge agencija, studentskog servisa (prijepisi, prijevodi i</t>
  </si>
  <si>
    <t>drugo)</t>
  </si>
  <si>
    <t>Obveze za znanstvenoistraživačke usluge</t>
  </si>
  <si>
    <t>Obveze za ostale intelektualne usluge</t>
  </si>
  <si>
    <t>Računalne usluge</t>
  </si>
  <si>
    <t>Obveze za usluge ažuriranja računalnih baza</t>
  </si>
  <si>
    <t>Obveze za usluge razvoja software-a</t>
  </si>
  <si>
    <t>Obveze za ostale računalne usluge</t>
  </si>
  <si>
    <t>Obveze za grafičke i tiskarske usluge, usluge kopiranja i uvezivanja i</t>
  </si>
  <si>
    <t>slično</t>
  </si>
  <si>
    <t>Obveze za film i izrada fotografija</t>
  </si>
  <si>
    <t>Obveze za uređenje prostora</t>
  </si>
  <si>
    <t>Obveze za usluge pri registraciji prijevoznih sredstava</t>
  </si>
  <si>
    <t>Obveze za usluge čišćenja, pranja i slično</t>
  </si>
  <si>
    <t>Obveze za usluge čuvanja imovine i osoba</t>
  </si>
  <si>
    <t>Obveze za naknada za energetsku uslugu</t>
  </si>
  <si>
    <t>Obveze za ostale nespomenute usluge</t>
  </si>
  <si>
    <t>Obveze za naknade troškova osobama izvan radnog odnosa</t>
  </si>
  <si>
    <t>Obveze za naknade troškova službenog puta</t>
  </si>
  <si>
    <t>Obveze za naknade ostalih troškova</t>
  </si>
  <si>
    <t>Obveze za naknade za rad članovima predstavničkih i izvršnih tijela i</t>
  </si>
  <si>
    <t>upravnih v</t>
  </si>
  <si>
    <t>Obveze za naknade članovima povjerenstava</t>
  </si>
  <si>
    <t>Obveze za naknade za rad osobama lišenih slobode</t>
  </si>
  <si>
    <t>Obveze za naknade troškova služb.puta članovima predst. i izvrš. tijela i</t>
  </si>
  <si>
    <t>upravn</t>
  </si>
  <si>
    <t>Obveze za ostale slične naknade za rad</t>
  </si>
  <si>
    <t>Obveze za premije osiguranja prijevoznih sredstava</t>
  </si>
  <si>
    <t>Obveze za premije osiguranja ostale imovine</t>
  </si>
  <si>
    <t>Obveze za premije osiguranja zaposlenih</t>
  </si>
  <si>
    <t>Obveze za reprezentacija</t>
  </si>
  <si>
    <t>Obveze za tuzemne članarine</t>
  </si>
  <si>
    <t>Obveze za međunarodne članarine</t>
  </si>
  <si>
    <t>Obveze za norme</t>
  </si>
  <si>
    <t>Pristojbe i naknade</t>
  </si>
  <si>
    <t>Obveze za upravne i administrativne pristojbe</t>
  </si>
  <si>
    <t>Obveze za sudske pristojbe</t>
  </si>
  <si>
    <t>Obveze za javnobilježničke pristojbe</t>
  </si>
  <si>
    <t>Obveze za novčana naknada poslodavca zbog nezapošljavanja osoba s</t>
  </si>
  <si>
    <t>invaliditetom</t>
  </si>
  <si>
    <t>Obveze za ostale pristojbe i naknade</t>
  </si>
  <si>
    <t>Obveze za troškove sudskih postupaka</t>
  </si>
  <si>
    <t>Obveze za troškovi sudskih postupaka</t>
  </si>
  <si>
    <t>Obveze za rashodi protokola (vijenci, cvijeće, svijeće i slično)</t>
  </si>
  <si>
    <t>Obveze za ostali nespomenuti rashodi poslovanja</t>
  </si>
  <si>
    <t>Obveze za financijske rashode</t>
  </si>
  <si>
    <t>Obveze za kamate za izdane vrijednosne papire</t>
  </si>
  <si>
    <t>Obveze za kamate za izdane trezorske zapise</t>
  </si>
  <si>
    <t>Obveze za kamate za izdane trezorske zapise u zemlji</t>
  </si>
  <si>
    <t>Obveze za kamate za izdane trezorske zapise u inozemstvu</t>
  </si>
  <si>
    <t>Obveze za kamate za izdane mjenice</t>
  </si>
  <si>
    <t>Obveze za kamate za izdane mjenice u domaćoj valuti</t>
  </si>
  <si>
    <t>Obveze za kamate za izdane mjenice u stranoj valuti</t>
  </si>
  <si>
    <t>Obveze za kamate za izdane obveznice</t>
  </si>
  <si>
    <t>Obveze za kamate za izdane obveznice u zemlji</t>
  </si>
  <si>
    <t>Obveze za kamate za izdane obveznice u inozemstvu</t>
  </si>
  <si>
    <t>Obveze za kamate za izdane ostale vrijednosne papire</t>
  </si>
  <si>
    <t>Obveze za kamate za ostale vrijednosne papire u zemlji</t>
  </si>
  <si>
    <t>Obveze za kamate za ostale vrijednosne papire u inozemstvu</t>
  </si>
  <si>
    <t>Obveze za kamate na primljene kredite i zajmove</t>
  </si>
  <si>
    <t>Obveze za kam. za kred. i zaj. od međunar. org., inst. i tij. EU, inoz.</t>
  </si>
  <si>
    <t>vlada</t>
  </si>
  <si>
    <t>Obveze za kamate za primljene zajmove od međunarodnih organizacija</t>
  </si>
  <si>
    <t>Obveze za kamate za primljene kredite i zajmove od institucija i tijela EU</t>
  </si>
  <si>
    <t>Obveze za kamate za primljene zajmove od inozemnih vlada u EU</t>
  </si>
  <si>
    <t>Obveze za kamate za primljene zajmove od inozemnih vlada izvan EU</t>
  </si>
  <si>
    <t>Obveze za kam. na primljene kred. i zaj. od kred. i ostalih fin. inst. u j. s.</t>
  </si>
  <si>
    <t>Obveze za kamate za primljene kredite od kreditnih institucija u javnom</t>
  </si>
  <si>
    <t>Obveze za kamate za primljene zajmove od osiguravajućih društava u</t>
  </si>
  <si>
    <t>javnom sektor</t>
  </si>
  <si>
    <t>Obveze za kamate za primljene zajmove od ostalih financ. institucija u</t>
  </si>
  <si>
    <t>javnom se</t>
  </si>
  <si>
    <t>Obveze za kam. na primljene kred. i zaj. od kred. i ost. fin. inst. izvan j.</t>
  </si>
  <si>
    <t>s.</t>
  </si>
  <si>
    <t>Obveze za kamate za primljene kredite od tuzem. kreditnih instituc.</t>
  </si>
  <si>
    <t>izvan javnog</t>
  </si>
  <si>
    <t>Obveze za kamate za primljene zajmove od tuzem. osigurav. društava</t>
  </si>
  <si>
    <t>Obveze za kamate za primljene zajmove od ostalih</t>
  </si>
  <si>
    <t>tuzem.financ.instit.izvan javno</t>
  </si>
  <si>
    <t>Obveze za kamate za primljene kredite od inozemnih kreditnih institucija</t>
  </si>
  <si>
    <t>Obveze za kamate za primljene zajmove od inozemnih osiguravajućih</t>
  </si>
  <si>
    <t>društava</t>
  </si>
  <si>
    <t>Obveze za kamate za primljene zajmove od ostalih inozemnih</t>
  </si>
  <si>
    <t>financijskih instituc</t>
  </si>
  <si>
    <t>Obveze za odobrene, a nerealizirane zajmove (interkalarne kamate i</t>
  </si>
  <si>
    <t>slično)</t>
  </si>
  <si>
    <t>Obveze za kamate za odobrene, a nerealizirane kredite i zajmove</t>
  </si>
  <si>
    <t>Obveze za kamate na primljene zajmove od trgovačkih društava u javnom</t>
  </si>
  <si>
    <t>Obveze za kamate za primljene zajmove od trgovačkih društava u javnom</t>
  </si>
  <si>
    <t>Obveze za kamate na primljene zajmove od trg. društava i obrt. izvan jav.</t>
  </si>
  <si>
    <t>Obveze za kamate za primljene zajmove od tuzem. trgovačkih društava</t>
  </si>
  <si>
    <t>Obveze za kamate za primljene zajmove od tuzemnih obrtnika</t>
  </si>
  <si>
    <t>Obveze za kamate za primljene zajmove od inozemnih trgovačkih</t>
  </si>
  <si>
    <t>Obveze za kamate za primljene zajmove od inozemnih obrtnika</t>
  </si>
  <si>
    <t>Obveze za kamate na primljene zajmove od drugih razina vlasti</t>
  </si>
  <si>
    <t>Obveze za kamate za primljene zajmove od državnog proračuna</t>
  </si>
  <si>
    <t>Obveze za kamate za primljene zajmove od županijskih proračuna</t>
  </si>
  <si>
    <t>Obveze za kamate za primljene zajmove od gradskih proračuna</t>
  </si>
  <si>
    <t>Obveze za kamate za primljene zajmove od općinskih proračuna</t>
  </si>
  <si>
    <t>Obveze za kamate za primljene zajmove od HZMO-a, HZZ-a, HZZO-a</t>
  </si>
  <si>
    <t>Obveze za kamate za primljene zajmove od ostalih izvanpror. korisnika</t>
  </si>
  <si>
    <t>državnog p</t>
  </si>
  <si>
    <t>Obveze za kamate za primljene zajmove od izvanpror.korisnika župan.,</t>
  </si>
  <si>
    <t>grad.i opć.</t>
  </si>
  <si>
    <t>Obveze za ostale financijske rashode</t>
  </si>
  <si>
    <t>Obveze za bankarske usluge i usluge platnog prometa</t>
  </si>
  <si>
    <t>Obveze za usluge banaka</t>
  </si>
  <si>
    <t>Obveze za usluge platnog prometa</t>
  </si>
  <si>
    <t>Obveze za negativne tečajne razlike i razlike zbog primjene valutne</t>
  </si>
  <si>
    <t>klauzule</t>
  </si>
  <si>
    <t>Obveze za negativne tečajne razlike</t>
  </si>
  <si>
    <t>Obveze za razlike zbog primjene valutne klauzule</t>
  </si>
  <si>
    <t>Obveze za zatezne kamate</t>
  </si>
  <si>
    <t>Obveze za zatezne kamate za poreze</t>
  </si>
  <si>
    <t>Obveze za zatezne kamate na doprinose</t>
  </si>
  <si>
    <t>Obveze za zatezne kamate iz poslovnih odnosa</t>
  </si>
  <si>
    <t>Obveze za ostale zatezne kamate</t>
  </si>
  <si>
    <t>Obveze za troškove faktoringa</t>
  </si>
  <si>
    <t>Obveze za diskont na izdane vrijednosne papire</t>
  </si>
  <si>
    <t>Obveze za troškovi faktoringa (naknade i kamate)</t>
  </si>
  <si>
    <t>Obveze za ostali nespomenuti financijski rashodi</t>
  </si>
  <si>
    <t>Obveze za ostale nespomenute financijske rashode</t>
  </si>
  <si>
    <t>Obveze za subvencije</t>
  </si>
  <si>
    <t>Obveze za subvencije trgovačkim društvima u javnom sektoru</t>
  </si>
  <si>
    <t>Obveze za subvencije kreditnim i ostalim financijskim institucijama u jav.</t>
  </si>
  <si>
    <t>sek</t>
  </si>
  <si>
    <t>Obveze za subvencije kreditnim institucijama u javnom sektoru</t>
  </si>
  <si>
    <t>Obveze za subvencije osiguravajućim društvima u javnom sektoru</t>
  </si>
  <si>
    <t>Obveze za subvencije ostalim financijskim institucijama u javnom sektoru</t>
  </si>
  <si>
    <t>Obveze za sub. trg. društvima, zadrugama, poljopriv. i obrtn. izvan jav.</t>
  </si>
  <si>
    <t>Obveze za subvencije kreditnim i ostalim financijskim instit. izvan jav.</t>
  </si>
  <si>
    <t>Obveze za subvencije kreditnim institucijama izvan javnog sektora</t>
  </si>
  <si>
    <t>Obveze za subvencije osiguravajućim društvima izvan javnog sektora</t>
  </si>
  <si>
    <t>Obveze za subvencije ostalim financijskim institucijama izvan javnog</t>
  </si>
  <si>
    <t>Obveze za subvencije trgovačkim društvima i zadrugama izvan javnog</t>
  </si>
  <si>
    <t>Obveze za subvencije trgovačkim društvima izvan javnog sektora</t>
  </si>
  <si>
    <t>Obveze za subvencije poljoprivrednicima i obrtnicima</t>
  </si>
  <si>
    <t>Obveze za subvencije poljoprivrednicima</t>
  </si>
  <si>
    <t>Obveze za subvencije obrtnicima</t>
  </si>
  <si>
    <t>Obveze za subvenc trg. društvima, zadrugama, poljopriv. i obrtn. iz EU</t>
  </si>
  <si>
    <t>Obveze za naknade građanima i kućanstvima</t>
  </si>
  <si>
    <t>Obveze za naknade građanima i kućanstvima na temelju osiguranja</t>
  </si>
  <si>
    <t>Obveze za naknade građ. i kuć.u novcu -nepos. ili iz ustanova izvan</t>
  </si>
  <si>
    <t>jav.sektora</t>
  </si>
  <si>
    <t>Obveze za naknade za bolest i invaliditet</t>
  </si>
  <si>
    <t>Obveze za naknade za zdravstvenu zaštitu u inozemstvu</t>
  </si>
  <si>
    <t>Obveze za naknade za djecu i obitelj</t>
  </si>
  <si>
    <t>Obveze za naknade za nezaposlene</t>
  </si>
  <si>
    <t>Obveze za naknade za mirovine i dodatke - opći propis</t>
  </si>
  <si>
    <t>Obveze za porodiljne naknade</t>
  </si>
  <si>
    <t>Obveze za naknade za tjelesna oštećenja i tuđu pomoć i njegu</t>
  </si>
  <si>
    <t>Obveze za ostale naknade na temelju osiguranja u novcu</t>
  </si>
  <si>
    <t>Obv. za naknade građ. i kuć.u naravi - neposr.ili iz ustanova izvan</t>
  </si>
  <si>
    <t>Obveze za medicinske (zdravstvene) usluge</t>
  </si>
  <si>
    <t>Obveze za ortopedske sprave, pomagala i ostala medicinska oprema</t>
  </si>
  <si>
    <t>Obveze za farmaceutski proizvodi</t>
  </si>
  <si>
    <t>Obveze za pomoć i njega u kući</t>
  </si>
  <si>
    <t>Obveze za ostale naknade na temelju osiguranja u naravi</t>
  </si>
  <si>
    <t>Obveze za naknade građanima i kućanstv. u novcu - putem ustanova u</t>
  </si>
  <si>
    <t>javn.sektoru</t>
  </si>
  <si>
    <t>Obveze za naknade građanima i kućanst. u naravi - putem ustanova u</t>
  </si>
  <si>
    <t>Obveze za naknade građanima i kućanstvima na temelju osiguranja iz</t>
  </si>
  <si>
    <t>EU sredstava</t>
  </si>
  <si>
    <t>Obveze za ostale naknade građanima i kućanstvima iz proračuna</t>
  </si>
  <si>
    <t>Obveze za ostale naknade građanima i kućanstvima u novcu</t>
  </si>
  <si>
    <t>Obveze za naknade za dječji doplatak</t>
  </si>
  <si>
    <t>Obveze za pomoć obiteljima i kućanstvima</t>
  </si>
  <si>
    <t>Obveze za pomoć osobama s invaliditetom</t>
  </si>
  <si>
    <t>Obveze za naknade za mirovine i dodatke - posebni propis</t>
  </si>
  <si>
    <t>Obveze za stipendije i školarine</t>
  </si>
  <si>
    <t>Obveze za naknade za pomoć bivšim političkim zatvorenicima i neosnov.</t>
  </si>
  <si>
    <t>pritvoreni</t>
  </si>
  <si>
    <t>Obveze za porodiljne naknade i oprema za novorođenčad</t>
  </si>
  <si>
    <t>Obveze za pomoć nezaposlenim osobama</t>
  </si>
  <si>
    <t>Obveze za ostale naknade iz proračuna u novcu</t>
  </si>
  <si>
    <t>Obveze za ostale naknade građanima i kućanstvima u naravi</t>
  </si>
  <si>
    <t>Obveze za sufinanciranje cijene prijevoza</t>
  </si>
  <si>
    <t>Obveze za stanovanje</t>
  </si>
  <si>
    <t>Obveze za prehrana</t>
  </si>
  <si>
    <t>Obveze za ostale naknade iz proračuna u naravi</t>
  </si>
  <si>
    <t>Obveze za ostale naknade građanima i kućanstvima iz EU sredstava</t>
  </si>
  <si>
    <t>Obveze za kazne, naknade šteta i kapitalne pomoći</t>
  </si>
  <si>
    <t>Obveze za kazne, penale i naknade šteta</t>
  </si>
  <si>
    <t>Obveze za naknade šteta pravnim i fizičkim osobama</t>
  </si>
  <si>
    <t>Obveze za naknade za štete uzrokovane prirodnim katastrofama</t>
  </si>
  <si>
    <t>Obveze za ostale naknade šteta pravnim i fizičkim osobama</t>
  </si>
  <si>
    <t>Obveze za  penale, ležarine i drugo</t>
  </si>
  <si>
    <t>Obveze za penali, ležarine i drugo</t>
  </si>
  <si>
    <t>Obveze za naknade šteta zaposlenicima</t>
  </si>
  <si>
    <t>Obveze za ugovorene kazne i ostale naknade šteta</t>
  </si>
  <si>
    <t>Obveze za ostale kazne</t>
  </si>
  <si>
    <t>Obveze za kapitalne pomoći</t>
  </si>
  <si>
    <t>Obveze za kapitalne pomoći kred.i ost.fin.inst. te trg.društ.u javnom</t>
  </si>
  <si>
    <t>Obveze za kapitalne pomoći trgovačkim društvima u javnom sektoru</t>
  </si>
  <si>
    <t>Obveze za kapitalne pomoći kreditnim institucijama u javnom sektoru</t>
  </si>
  <si>
    <t>Obveze za kapitalne pomoći osiguravajućim društvima u javnom sektoru</t>
  </si>
  <si>
    <t>Obveze za kapitalne pomoći ostalim financijskim institucijama u javnom</t>
  </si>
  <si>
    <t>Obveze za kapit. pomoći kred i ost.fin.inst. te trg.društ.,zadrug. izv</t>
  </si>
  <si>
    <t>jav.sekt.</t>
  </si>
  <si>
    <t>Obveze za kapitalne pomoći trgovačkim društvima izvan javnog sektora</t>
  </si>
  <si>
    <t>Obveze za kapitalne pomoći kreditnim institucijama izvan javnog sektora</t>
  </si>
  <si>
    <t>Obveze za kapitalne pomoći osiguravajućim društvima izvan javnog</t>
  </si>
  <si>
    <t>Obveze za kapitalne pomoći ostalim financijskim institucijama izvan</t>
  </si>
  <si>
    <t>javnog sekto</t>
  </si>
  <si>
    <t>Obveze za kapitalne pomoći poljoprivrednicima i obrtnicima</t>
  </si>
  <si>
    <t>Obveze za kapitalne pomoći poljoprivrednicima</t>
  </si>
  <si>
    <t>Obveze za kapitalne pomoći obrtnicima</t>
  </si>
  <si>
    <t>Obveze za kapitalne pomoći subjektima izvan općeg proračuna iz EU</t>
  </si>
  <si>
    <t>Ostale tekuće obveze</t>
  </si>
  <si>
    <t>Obveze za poreze</t>
  </si>
  <si>
    <t>Obveze za porez na dobit</t>
  </si>
  <si>
    <t>Obveze za raspored rashoda</t>
  </si>
  <si>
    <t>Obveze za posebne poreze (trošarine)</t>
  </si>
  <si>
    <t>Obveze za lokalne poreze</t>
  </si>
  <si>
    <t>Obveze za ostale poreze</t>
  </si>
  <si>
    <t>Obveze za porez na dodanu vrijednost</t>
  </si>
  <si>
    <t>Obveze za porez na dodanu vrijednost kod obveznika PDV-a</t>
  </si>
  <si>
    <t>Obveze za prijelazni račun</t>
  </si>
  <si>
    <t>Obveze za porez na dodanu vrijednost po obračunu</t>
  </si>
  <si>
    <t>Obveze za više uplaćene poreze, carine, pristojbe, naknade i ostalo</t>
  </si>
  <si>
    <t>Obveze za više uplaćen porez i prirez na dohodak</t>
  </si>
  <si>
    <t>Obveze za više uplaćen poseban porez (trošarine)</t>
  </si>
  <si>
    <t>Obveze za više uplaćene lokalne poreze</t>
  </si>
  <si>
    <t>Obveze za više uplaćene carine</t>
  </si>
  <si>
    <t>Obveze za više uplaćene pristojbe</t>
  </si>
  <si>
    <t>Obveze za više uplaćene naknade</t>
  </si>
  <si>
    <t>Obveze za više uplaćene ostale nespomenute prihode</t>
  </si>
  <si>
    <t>Obveze za više uplaćene doprinose</t>
  </si>
  <si>
    <t>Obveze za više uplaćene doprinose za mirovinsko osiguranje</t>
  </si>
  <si>
    <t>Obveze za više uplaćene doprinose za zdravstveno osiguranje</t>
  </si>
  <si>
    <t>Obveze za više uplaćene doprinose za zapošljavanje</t>
  </si>
  <si>
    <t>Obveze za predujmove, depozite, primljene jamčevine i ostale</t>
  </si>
  <si>
    <t>nespomenute obveze</t>
  </si>
  <si>
    <t>Obveze za predujmove</t>
  </si>
  <si>
    <t>Obveze za depozite</t>
  </si>
  <si>
    <t>Obveze za jamčevine</t>
  </si>
  <si>
    <t>Ostale nespomenute obveze</t>
  </si>
  <si>
    <t>Obveze za naplaćene tuđe prihode</t>
  </si>
  <si>
    <t>Obveze proračuna za naplaćene prihode proračunskog korisnika</t>
  </si>
  <si>
    <t>Obveze za EU predujmove</t>
  </si>
  <si>
    <t>Obveze proračunskih korisnika za povrat u proračun</t>
  </si>
  <si>
    <t>Obveze za nabavu nefinancijske imovine</t>
  </si>
  <si>
    <t>Obveze za nabavu neproizvedene dugotrajne imovine</t>
  </si>
  <si>
    <t>Obveze za poljoprivredno zemljište</t>
  </si>
  <si>
    <t>Obveze za građevinsko zemljište</t>
  </si>
  <si>
    <t>Obveze za ostala zemljišta</t>
  </si>
  <si>
    <t>Obveze za nafta i zemni plin</t>
  </si>
  <si>
    <t>Obveze za plemeniti metali</t>
  </si>
  <si>
    <t>Obveze za drago kamenje</t>
  </si>
  <si>
    <t>Obveze za ostala rudna bogatstva</t>
  </si>
  <si>
    <t>Obveze za nacionalni parkovi i parkovi prirode</t>
  </si>
  <si>
    <t>Obveze za vodna bogatstva (vode)</t>
  </si>
  <si>
    <t>Obveze za elektromagnetske frekvencije</t>
  </si>
  <si>
    <t>Obveze za ostala nespomenuta prirodna materijalna imovina</t>
  </si>
  <si>
    <t>Obveze za patenti</t>
  </si>
  <si>
    <t>Obveze za koncesije</t>
  </si>
  <si>
    <t>Obveze za ulaganja na tuđoj imovini radi prava korištenja</t>
  </si>
  <si>
    <t>Obveze za višegodišnji zakup građevinskih objekata</t>
  </si>
  <si>
    <t>Obveze za zaštitni znak</t>
  </si>
  <si>
    <t>Obveze za prava korištenja telefonskih linija</t>
  </si>
  <si>
    <t>Obveze za dugogodišnji zakup zemljišta</t>
  </si>
  <si>
    <t>Obveze za ostala nespomenuta prava</t>
  </si>
  <si>
    <t>Obveze za goodwill</t>
  </si>
  <si>
    <t>Obveze za ostala nematerijalna imovina</t>
  </si>
  <si>
    <t>Obveze za nabavu proizvedene dugotrajne imovine</t>
  </si>
  <si>
    <t>Obveze za stambeni objekti za zaposlene</t>
  </si>
  <si>
    <t>Obveze za stambeni objekti za socijalne skupine građana</t>
  </si>
  <si>
    <t>Obveze za ostali stambeni objekti</t>
  </si>
  <si>
    <t>Obveze za uredski objekti</t>
  </si>
  <si>
    <t>Obveze za bolnice, ostali zdravst.objekti, laborat., umirovlj.domovi i centri</t>
  </si>
  <si>
    <t>za</t>
  </si>
  <si>
    <t>Obveze za zgrade znanstvenih i obrazovnih institucija (fakulteti, škole,</t>
  </si>
  <si>
    <t>vrtići</t>
  </si>
  <si>
    <t>Obveze za zgrade kult. Institucija (kazal., muzeji, galerije, dom.kult.,</t>
  </si>
  <si>
    <t>knjižni</t>
  </si>
  <si>
    <t>Obveze za restorani, odmarališta i ostali ugostiteljski objekti</t>
  </si>
  <si>
    <t>Obveze za sportske dvorane i rekreacijski objekti</t>
  </si>
  <si>
    <t>Obveze za tvorničke hale, skladišta, silosi, garaže i slično</t>
  </si>
  <si>
    <t>Obveze za ostali poslovni građevinski objekti</t>
  </si>
  <si>
    <t>Obveze za ceste</t>
  </si>
  <si>
    <t>Obveze za željeznice</t>
  </si>
  <si>
    <t>Obveze za zrakoplovne piste</t>
  </si>
  <si>
    <t>Obveze za mostovi i tuneli</t>
  </si>
  <si>
    <t>Obveze za ostali slični prometni objekti</t>
  </si>
  <si>
    <t>Obveze za plinovod, vodovod, kanalizacija</t>
  </si>
  <si>
    <t>Obveze za kanali i luke</t>
  </si>
  <si>
    <t>Obveze za iskopi, rudnici i ostali objekti za eksploataciju rudnog</t>
  </si>
  <si>
    <t>bogatstva</t>
  </si>
  <si>
    <t>Obveze za energetski i komunikacijski vodovi</t>
  </si>
  <si>
    <t>Obveze za sportski i rekreacijski tereni</t>
  </si>
  <si>
    <t>Obveze za spomenici (povijesni, kulturni i slično)</t>
  </si>
  <si>
    <t>Obveze za javna rasvjeta</t>
  </si>
  <si>
    <t>Obveze za ostali nespomenuti građevinski objekti</t>
  </si>
  <si>
    <t>Obveze za računala i računalna oprema</t>
  </si>
  <si>
    <t>Obveze za uredski namještaj</t>
  </si>
  <si>
    <t>Obveze za ostala uredska oprema</t>
  </si>
  <si>
    <t>Obveze za radio i TV prijemnici</t>
  </si>
  <si>
    <t>Obveze za telefoni i ostali komunikacijski uređaji</t>
  </si>
  <si>
    <t>Obveze za telefonske i telegrafske centrale s pripadajućim instalacijama</t>
  </si>
  <si>
    <t>Obveze za ostala komunikacijska oprema</t>
  </si>
  <si>
    <t>Obveze za oprema za grijanje, ventilaciju i hlađenje</t>
  </si>
  <si>
    <t>Obveze za oprema za održavanje prostorija</t>
  </si>
  <si>
    <t>Obveze za oprema za protupožarnu zaštitu (osim vozila)</t>
  </si>
  <si>
    <t>Obveze za oprema za civilnu zaštitu</t>
  </si>
  <si>
    <t>Obveze za policijska oprema</t>
  </si>
  <si>
    <t>Obveze za ostala oprema za održavanje i zaštitu</t>
  </si>
  <si>
    <t>Obveze za medicinska oprema</t>
  </si>
  <si>
    <t>Obveze za laboratorijska oprema</t>
  </si>
  <si>
    <t>Obveze za precizni i optički instrumenti</t>
  </si>
  <si>
    <t>Obveze za mjerni i kontrolni uređaji</t>
  </si>
  <si>
    <t>Obveze za strojevi za obradu zemljišta</t>
  </si>
  <si>
    <t>Obveze za ostali instrumenti, uređaji i strojevi</t>
  </si>
  <si>
    <t>Obveze za sportska oprema</t>
  </si>
  <si>
    <t>Obveze za glazbeni instrumenti i oprema</t>
  </si>
  <si>
    <t>Obveze za uređaji</t>
  </si>
  <si>
    <t>Obveze za strojevi</t>
  </si>
  <si>
    <t>Obveze za oprema</t>
  </si>
  <si>
    <t>Obveze za vojna oprema</t>
  </si>
  <si>
    <t>Obveze za osobni automobili</t>
  </si>
  <si>
    <t>Obveze za autobusi</t>
  </si>
  <si>
    <t>Obveze za kombi vozila</t>
  </si>
  <si>
    <t>Obveze za kamioni</t>
  </si>
  <si>
    <t>Obveze za traktori</t>
  </si>
  <si>
    <t>Obveze za terenska vozila (protupožarna, vojna i slično)</t>
  </si>
  <si>
    <t>Obveze za motocikli</t>
  </si>
  <si>
    <t>Obveze za bicikli</t>
  </si>
  <si>
    <t>Obveze za ostala prijevozna sredstva u cestovnom prometu</t>
  </si>
  <si>
    <t>Obveze za lokomotive</t>
  </si>
  <si>
    <t>Obveze za vagoni</t>
  </si>
  <si>
    <t>Obveze za uspinjače</t>
  </si>
  <si>
    <t>Obveze za tramvaji</t>
  </si>
  <si>
    <t>Obveze za ostala prijevozna sredstva u željezničkom prometu i slično</t>
  </si>
  <si>
    <t>Obveze za plovila</t>
  </si>
  <si>
    <t>Obveze za trajekti</t>
  </si>
  <si>
    <t>Obveze za ostala prijevozna sredstva u pomorskom i riječnom prometu</t>
  </si>
  <si>
    <t>Obveze za helikopteri</t>
  </si>
  <si>
    <t>Obveze za zrakoplovi</t>
  </si>
  <si>
    <t>Obveze za ostala prijevozna sredstva u zračnom prometu</t>
  </si>
  <si>
    <t>Obveze za knjige</t>
  </si>
  <si>
    <t>Obveze za djela likovnih umjetnika</t>
  </si>
  <si>
    <t>Obveze za kiparska djela</t>
  </si>
  <si>
    <t>Obveze za ostala umjetnička djela</t>
  </si>
  <si>
    <t>Obveze za muzejski izlošci</t>
  </si>
  <si>
    <t>Obveze za predmeti prirodnih rijetkosti</t>
  </si>
  <si>
    <t>Obveze za ostale nespomenute izložbene vrijednosti</t>
  </si>
  <si>
    <t>Obveze za šume</t>
  </si>
  <si>
    <t>Obveze za ostali višegodišnji nasadi</t>
  </si>
  <si>
    <t>Obveze za osnovno stado</t>
  </si>
  <si>
    <t>Obveze za istraživanje rudnih bogatstava</t>
  </si>
  <si>
    <t>Obveze za ulaganja u računalne programe</t>
  </si>
  <si>
    <t>Obveze za filmovi, kazališne i glazbene predstave</t>
  </si>
  <si>
    <t>Obveze za zvučni i tekstualni zapisi</t>
  </si>
  <si>
    <t>Obveze za radio i TV programi</t>
  </si>
  <si>
    <t>Obveze za kulturne i sportske priredbe</t>
  </si>
  <si>
    <t>Obveze za znanstveni radovi i dokumentacija</t>
  </si>
  <si>
    <t>Obveze za dokumenti prostornog uređenja (prostorni planovi i ostalo)</t>
  </si>
  <si>
    <t>Obveze za ostala umjetnička, literarna i znanstvena djela</t>
  </si>
  <si>
    <t>Obveze za ostala nematerijalna proizvedena imovina</t>
  </si>
  <si>
    <t>Obveze za plemenite metale i ostale pohranjene vrijednosti</t>
  </si>
  <si>
    <t>Obveze za pohranjene knjige</t>
  </si>
  <si>
    <t>Obveze za pohranjena djela likovnih umjetnika</t>
  </si>
  <si>
    <t>Obveze za pohranjena kiparska djela</t>
  </si>
  <si>
    <t>Obveze za pohranjeni nakit</t>
  </si>
  <si>
    <t>Obveze za arhivska građa</t>
  </si>
  <si>
    <t>Obveze za državna službena kartografija</t>
  </si>
  <si>
    <t>Obveze za ostale pohranjene vrijednosti</t>
  </si>
  <si>
    <t>Obveze za nabavu zaliha</t>
  </si>
  <si>
    <t>Zalihe</t>
  </si>
  <si>
    <t>Obveze za strateške zalihe</t>
  </si>
  <si>
    <t>Obveze za dodatna ulaganja na nefinancijskoj imovini</t>
  </si>
  <si>
    <t>Obveze za dodatna ulaganja na građevinskim objektima</t>
  </si>
  <si>
    <t>Dodatna ulaganja na postrojenjima i opremi</t>
  </si>
  <si>
    <t>Obveze za dodatna ulaganja na postrojenjima i opremi</t>
  </si>
  <si>
    <t>Dodatna ulaganja na prijevoznim sredstvima</t>
  </si>
  <si>
    <t>Obveze za dodatna ulaganja na prijevoznim sredstvima</t>
  </si>
  <si>
    <t>Dodatna ulaganja za ostalu nefinancijsku imovinu</t>
  </si>
  <si>
    <t>Obveze za dodatna ulaganja za ostalu nefinancijsku imovinu</t>
  </si>
  <si>
    <t>Obveze za vrijednosne papire</t>
  </si>
  <si>
    <t>Obveze za čekove</t>
  </si>
  <si>
    <t>Obveze za čekove - tuzemne</t>
  </si>
  <si>
    <t>Obveze za čekove - inozemne</t>
  </si>
  <si>
    <t>Obveze za trezorske zapise</t>
  </si>
  <si>
    <t>Obveze za trezorske zapise - tuzemne</t>
  </si>
  <si>
    <t>Obveze za trezorske zapise - inozemne</t>
  </si>
  <si>
    <t>Obveze za mjenice</t>
  </si>
  <si>
    <t>Obveze za mjenice - tuzemne</t>
  </si>
  <si>
    <t>Obveze za mjenice - inozemne</t>
  </si>
  <si>
    <t>Obveze za obveznice</t>
  </si>
  <si>
    <t>Obveze za obveznice - tuzemne</t>
  </si>
  <si>
    <t>Obveze za obveznice - inozemne</t>
  </si>
  <si>
    <t>Obveze za opcije i druge financijske derivate</t>
  </si>
  <si>
    <t>Obveze za opcije i druge financijske derivate - tuzemne</t>
  </si>
  <si>
    <t>Obveze za opcije i druge financijske derivate - tuzemne - kratkoročne</t>
  </si>
  <si>
    <t>Obveze za opcije i druge financijske derivate - tuzemne - dugoročne</t>
  </si>
  <si>
    <t>Obveze za opcije i druge financijske derivate - inozemne</t>
  </si>
  <si>
    <t>Obveze za opcije i druge financijske derivate - inozemne - kratkoročne</t>
  </si>
  <si>
    <t>Obveze za opcije i druge financijske derivate - inozemne - dugoročne</t>
  </si>
  <si>
    <t>Obveze za ostale vrijednosne papire</t>
  </si>
  <si>
    <t>Obveze za ostale vrijednosne papire - tuzemne</t>
  </si>
  <si>
    <t>Obveze za ostale vrijednosne papire - tuzemne - kratkoročne</t>
  </si>
  <si>
    <t>Obveze za ostale vrijednosne papire - tuzemne - dugoročne</t>
  </si>
  <si>
    <t>Obveze za ostale vrijednosne papire - inozemne</t>
  </si>
  <si>
    <t>Obveze za ostale vrijednosne papire - inozemne - kratkoročne</t>
  </si>
  <si>
    <t>Obveze za ostale vrijednosne papire - inozemne - dugoročne</t>
  </si>
  <si>
    <t>Ispravak vrijednosti obveza za vrijednosne papire</t>
  </si>
  <si>
    <t>Obveze za kredite i zajmove</t>
  </si>
  <si>
    <t>Obveze za primlj.kredite i zajmove od međ.org., inst. i tijela EU te</t>
  </si>
  <si>
    <t>inoz.vlada</t>
  </si>
  <si>
    <t>Obveze za zajmove od međunarodnih organizacija</t>
  </si>
  <si>
    <t>Obveze za zajmove od međunarodnih organizacija - kratkoročne</t>
  </si>
  <si>
    <t>Obveze za zajmove od međunarodnih organizacija - dugoročne</t>
  </si>
  <si>
    <t>Obveze za kredite i zajmove od institucija i tijela EU</t>
  </si>
  <si>
    <t>Obveze za kredite i zajmove od institucija i tijela EU - kratkoročne</t>
  </si>
  <si>
    <t>Obveze za kredite i zajmove od institucija i tijela EU - dugoročne</t>
  </si>
  <si>
    <t>Obveze za zajmove od inozemnih vlada u EU</t>
  </si>
  <si>
    <t>Obveze za zajmove od inozemnih vlada u EU - kratkoročne</t>
  </si>
  <si>
    <t>Obveze za zajmove od inozemnih vlada u EU - dugoročne</t>
  </si>
  <si>
    <t>Obveze za zajmove od inozemnih vlada izvan EU</t>
  </si>
  <si>
    <t>Obveze za zajmove od inozemnih vlada izvan EU - kratkoročne</t>
  </si>
  <si>
    <t>Obveze za zajmove od inozemnih vlada izvan EU - dugoročne</t>
  </si>
  <si>
    <t>Obveze za kredite i zajmove od kred. i ostalih financ. instit. u javnom</t>
  </si>
  <si>
    <t>Obveze za kredite od kreditnih institucija u javnom sektoru</t>
  </si>
  <si>
    <t>Obveze za kredite od kreditnih institucija u javnom sektoru - kratkoročne</t>
  </si>
  <si>
    <t>Obveze za kredite od kreditnih institucija u javnom sektoru - dugoročne</t>
  </si>
  <si>
    <t>Obveze za financijski leasing od kreditnih institucija u javnom sektoru</t>
  </si>
  <si>
    <t>Obveze za zajmove po faktoringu od kreditnih institucija u javnom sektoru</t>
  </si>
  <si>
    <t>Obveze za zajmove od osiguravajućih društava u javnom sektoru</t>
  </si>
  <si>
    <t>Obveze za zajmove od osiguravajućih društava u javnom sektoru -</t>
  </si>
  <si>
    <t>kratkoročne</t>
  </si>
  <si>
    <t>dugoročne</t>
  </si>
  <si>
    <t>Obveze za zajmove po faktoringu od osiguravajućih društava u javnom</t>
  </si>
  <si>
    <t>Obveze za zajmove od ostalih financijskih institucija u javnom sektoru</t>
  </si>
  <si>
    <t>Obveze za zajmove od ostalih financ. institucija u javnom sektoru -</t>
  </si>
  <si>
    <t>Obveze za financijski leasing od ostalih financ. institucija u javnom</t>
  </si>
  <si>
    <t>Obveze za zajmove po faktoringu od ostalih financ. institucija u javnom</t>
  </si>
  <si>
    <t>Obveze za zajmove od trgovačkih društava u javnom sektoru</t>
  </si>
  <si>
    <t>Obveze za zajmove od trgovačkih društava u javnom sektoru -</t>
  </si>
  <si>
    <t>Obveze za zajmove od trgovačkih društava u javnom sektoru - dugoročne</t>
  </si>
  <si>
    <t>Obveze za robne zajmove od trgovačkih društava u javnom sektoru</t>
  </si>
  <si>
    <t>Obveze za zajmove po faktoringu od trgovačkih društava u javnom sektoru</t>
  </si>
  <si>
    <t>Obveze za kredite i zajmove od kredit.i ostalih financ.inst. izvan</t>
  </si>
  <si>
    <t>javn.sektora</t>
  </si>
  <si>
    <t>Obveze za kredite od tuzemnih kreditnih institucija izvan javnog sektora</t>
  </si>
  <si>
    <t>Obveze za kredite od tuzem. kredit. institucija izvan javnog sektora -</t>
  </si>
  <si>
    <t>kratkor.</t>
  </si>
  <si>
    <t>Obveze za kredite od tuzem.kreditnih institucija izvan javn.sektora -</t>
  </si>
  <si>
    <t>Obveze za financijski leasing od tuzem.kredit. institucija izvan javnog</t>
  </si>
  <si>
    <t>Obveze za zajmove po faktoringu od tuzem. kredit.instituc. izvan javnog</t>
  </si>
  <si>
    <t>Obveze za zajmove od tuzemnih osiguravajućih društava izvan javnog</t>
  </si>
  <si>
    <t>Obveze za zajmove od tuzem. osigur. društava izvan javnog sektora -</t>
  </si>
  <si>
    <t>Obveze za zajmove po faktoringu od tuzem.osigur. društava izvan javnog</t>
  </si>
  <si>
    <t>Obveze za zajmove od ostalih tuzemnih financ. institucija izvan javnog</t>
  </si>
  <si>
    <t>Obveze za zajmove od ostalih tuzemnih fin.instit. izvan javn.sekt.-</t>
  </si>
  <si>
    <t>Obveze za zajmove od ostalih tuz.financ. inst. izvan javnog sektora -</t>
  </si>
  <si>
    <t>Obveze za financ. leasing od ostalih tuz. financ. instit. izvan javnog</t>
  </si>
  <si>
    <t>Obveze za zajmove po faktoringu od ostalih tuz.financ.inst.izvan javnog</t>
  </si>
  <si>
    <t>Obveze za kredite od inozemnih kreditnih institucija</t>
  </si>
  <si>
    <t>Obveze za kredite od inozemnih kreditnih institucija - kratkoročne</t>
  </si>
  <si>
    <t>Obveze za kredite od inozemnih kreditnih institucija - dugoročne</t>
  </si>
  <si>
    <t>Obveze za financijski leasing od inozemnih kreditnih institucija</t>
  </si>
  <si>
    <t>Obveze za zajmove po faktoringu od inozemnih kreditnih institucija</t>
  </si>
  <si>
    <t>Obveze za zajmove od inozemnih osiguravajućih društava</t>
  </si>
  <si>
    <t>Obveze za zajmove od inozemnih osiguravajućih društava - kratkoročne</t>
  </si>
  <si>
    <t>Obveze za zajmove od inozemnih osiguravajućih društava - dugoročne</t>
  </si>
  <si>
    <t>Obveze za zajmove po faktoringu od inozemnih osiguravajućih društava</t>
  </si>
  <si>
    <t>Obveze za zajmove od ostalih inozemnih financijskih institucija</t>
  </si>
  <si>
    <t>Obveze za zajmove od ostalih inozemnih financijskih institucija -</t>
  </si>
  <si>
    <t>Obveze za financijski leasing od ostalih inozemnih financijskih institucija</t>
  </si>
  <si>
    <t>Obveze za zajmove po faktoringu od ostalih inozemnih financijskih</t>
  </si>
  <si>
    <t>institucija</t>
  </si>
  <si>
    <t>Obveze za zajmove od trgovačkih društava i obrtnika izvan javnog sektora</t>
  </si>
  <si>
    <t>Obveze za zajmove od tuzemnih trgovačkih društava izvan javnog sektora</t>
  </si>
  <si>
    <t>Obveze za zajmove od tuzem. trgov. društava izvan javnog sektora -</t>
  </si>
  <si>
    <t>Obveze za zajmove od tuzemnih trgov. društava izvan javnog sektora -</t>
  </si>
  <si>
    <t>Obveze za robne zajmove od tuzemnih trgovačkih društava izvan javnog</t>
  </si>
  <si>
    <t>Obveze za zajmove po faktoringu od tuzem. trgov. društava izvan javnog</t>
  </si>
  <si>
    <t>Obveze za zajmove od tuzemnih obrtnika</t>
  </si>
  <si>
    <t>Obveze za zajmove od tuzemnih obrtnika - kratkoročne</t>
  </si>
  <si>
    <t>Obveze za zajmove od tuzemnih obrtnika - dugoročne</t>
  </si>
  <si>
    <t>Obveze za robne zajmove od tuzemnih obrtnika</t>
  </si>
  <si>
    <t>Obveze za zajmove po faktoringu od tuzemnih obrtnika</t>
  </si>
  <si>
    <t>Obveze za zajmove od inozemnih trgovačkih društava</t>
  </si>
  <si>
    <t>Obveze za zajmove od inozemnih trgovačkih društava - kratkoročne</t>
  </si>
  <si>
    <t>Obveze za zajmove od inozemnih trgovačkih društava - dugoročne</t>
  </si>
  <si>
    <t>Obveze za robne zajmove od inozemnih trgovačkih društava</t>
  </si>
  <si>
    <t>Obveze za zajmove po faktoringu od inozemnih trgovačkih društava</t>
  </si>
  <si>
    <t>Obveze za zajmove od inozemnih obrtnika</t>
  </si>
  <si>
    <t>Obveze za zajmove od inozemnih obrtnika - kratkoročne</t>
  </si>
  <si>
    <t>Obveze za zajmove od inozemnih obrtnika - dugoročne</t>
  </si>
  <si>
    <t>Obveze za robne zajmove od inozemnih obrtnika</t>
  </si>
  <si>
    <t>Obveze za zajmove po faktoringu od inozemnih obrtnika</t>
  </si>
  <si>
    <t>Obveze za zajmove od drugih razina vlasti</t>
  </si>
  <si>
    <t>Obveze za zajmove od državnog proračuna</t>
  </si>
  <si>
    <t>Obveze za zajmove od državnog proračuna - kratkoročne</t>
  </si>
  <si>
    <t>Obveze za zajmove od državnog proračuna - dugoročne</t>
  </si>
  <si>
    <t>Obveze za zajmove od županijskih proračuna</t>
  </si>
  <si>
    <t>Obveze za zajmove od županijskih proračuna - kratkoročne</t>
  </si>
  <si>
    <t>Obveze za zajmove od županijskih proračuna - dugoročne</t>
  </si>
  <si>
    <t>Obveze za zajmove od gradskih proračuna</t>
  </si>
  <si>
    <t>Obveze za zajmove od gradskih proračuna - kratkoročne</t>
  </si>
  <si>
    <t>Obveze za zajmove od gradskih proračuna - dugoročne</t>
  </si>
  <si>
    <t>Obveze za zajmove od općinskih proračuna</t>
  </si>
  <si>
    <t>Obveze za zajmove od općinskih proračuna - kratkoročne</t>
  </si>
  <si>
    <t>Obveze za zajmove od općinskih proračuna - dugoročne</t>
  </si>
  <si>
    <t>Obveze za zajmove od HZMO-a, HZZ-a i HZZO-a</t>
  </si>
  <si>
    <t>Obveze za zajmove od HZMO-a, HZZ-a i HZZO-a - kratkoročne</t>
  </si>
  <si>
    <t>Obveze za zajmove od HZMO-a, HZZ-a i HZZO-a - dugoročne</t>
  </si>
  <si>
    <t>Obveze za zajmove od ostalih izvanproračunskih korisnika državnog</t>
  </si>
  <si>
    <t>Obveze za zajmove od ostalih izvanpror. korisnika drž. proračuna -</t>
  </si>
  <si>
    <t>Obveze za zajmove od izvanpr. korisnika župan., gradskih i općinskih</t>
  </si>
  <si>
    <t>Obveze za zajmove od izvanpr.korisnika županij., grad.i opć.proračuna-</t>
  </si>
  <si>
    <t>Obveze za zajmove od izvanpr.korisnika župan., grad. i opć.prorač.-</t>
  </si>
  <si>
    <t>Odgođeno plaćanje rashoda i prihodi budućih razdoblja (pasivna vrem.</t>
  </si>
  <si>
    <t>razgran.)</t>
  </si>
  <si>
    <t>Odgođeno plaćanje rashoda</t>
  </si>
  <si>
    <t>Obračunati rashodi koji nisu fakturirani, a terete tekuće razdoblje</t>
  </si>
  <si>
    <t>Naplaćeni prihodi budućih razdoblja</t>
  </si>
  <si>
    <t>Unaprijed naplaćeni prihodi</t>
  </si>
  <si>
    <t>Odgođeno priznavanje prihoda</t>
  </si>
  <si>
    <t>Plaće (Bruto)</t>
  </si>
  <si>
    <t>Plaće za vježbenike</t>
  </si>
  <si>
    <t>Plaće po sudskim presudama</t>
  </si>
  <si>
    <t>Plaće u naravi</t>
  </si>
  <si>
    <t>Korištenje stambenih zgrada i stanova</t>
  </si>
  <si>
    <t>Korištenje odmarališta, sportskih i rekreacijskih objekata i usluga</t>
  </si>
  <si>
    <t>Korištenje garaža i parkirališta</t>
  </si>
  <si>
    <t>Korištenje prijevoznih sredstava</t>
  </si>
  <si>
    <t>Korištenje kredita uz kamate ispod propisane stope</t>
  </si>
  <si>
    <t>Dnevni obroci</t>
  </si>
  <si>
    <t>Ostale plaće u naravi</t>
  </si>
  <si>
    <t>Plaće za posebne uvjete rada</t>
  </si>
  <si>
    <t>Bonus za uspješan rad</t>
  </si>
  <si>
    <t>Nagrade</t>
  </si>
  <si>
    <t>Darovi</t>
  </si>
  <si>
    <t>Otpremnine</t>
  </si>
  <si>
    <t>Naknade za bolest, invalidnost i smrtni slučaj</t>
  </si>
  <si>
    <t>Regres za godišnji odmor</t>
  </si>
  <si>
    <t>Ostali nenavedeni rashodi za zaposlene</t>
  </si>
  <si>
    <t>Doprinos za obvezno zdravstveno osiguranje zaštite zdravlja na radu</t>
  </si>
  <si>
    <t>Ostali doprinosi</t>
  </si>
  <si>
    <t>Poseban doprinos za poticanje zapošljavanja osoba s invaliditetom</t>
  </si>
  <si>
    <t>Dnevnice za službeni put u zemlji</t>
  </si>
  <si>
    <t>Dnevnice za službeni put u inozemstvu</t>
  </si>
  <si>
    <t>Naknade za smještaj na službenom putu u zemlji</t>
  </si>
  <si>
    <t>Naknade za smještaj na službenom putu u inozemstvu</t>
  </si>
  <si>
    <t>Naknade za prijevoz na službenom putu u zemlji</t>
  </si>
  <si>
    <t>Naknade za prijevoz na službenom putu u inozemstvu</t>
  </si>
  <si>
    <t>Dnevnice per diem</t>
  </si>
  <si>
    <t>Ostali rashodi za službena putovanja</t>
  </si>
  <si>
    <t>Naknade za prijevoz na posao i s posla</t>
  </si>
  <si>
    <t>Naknade za rad na terenu</t>
  </si>
  <si>
    <t>Naknade za odvojeni život</t>
  </si>
  <si>
    <t>Seminari, savjetovanja i simpoziji</t>
  </si>
  <si>
    <t>Tečajevi i stručni ispiti</t>
  </si>
  <si>
    <t>Naknada za korištenje privatnog automobila u službene svrhe</t>
  </si>
  <si>
    <t>Uredski materijal</t>
  </si>
  <si>
    <t>Literatura (publikacije, časopisi, glasila, knjige i ostalo)</t>
  </si>
  <si>
    <t>Arhivski materijal</t>
  </si>
  <si>
    <t>Materijal i sredstva za čišćenje i održavanje</t>
  </si>
  <si>
    <t>Materijal za higijenske potrebe i njegu</t>
  </si>
  <si>
    <t>Ostali materijal za potrebe redovnog poslovanja</t>
  </si>
  <si>
    <t>Osnovni materijal i sirovine</t>
  </si>
  <si>
    <t>Pomoćni i sanitetski materijal</t>
  </si>
  <si>
    <t>Kalo, rasip, lom i kvar materijala</t>
  </si>
  <si>
    <t>Namirnice</t>
  </si>
  <si>
    <t>Roba</t>
  </si>
  <si>
    <t>Lijekovi</t>
  </si>
  <si>
    <t>Ostali materijal i sirovine</t>
  </si>
  <si>
    <t>Električna energija</t>
  </si>
  <si>
    <t>ELEKTRIČNA ENERGIJA-MREŽARINA</t>
  </si>
  <si>
    <t>Topla voda (toplana)</t>
  </si>
  <si>
    <t>Plin</t>
  </si>
  <si>
    <t>Motorni benzin i dizel gorivo</t>
  </si>
  <si>
    <t>Ostali materijali za proizvodnju energije (ugljen, drva, teško ulje)</t>
  </si>
  <si>
    <t>Materijal i dijelovi za tekuće i investicijsko održavanje građevinskih</t>
  </si>
  <si>
    <t>Materijal i dijelovi za tekuće i investicijsko održavanje postrojenja i</t>
  </si>
  <si>
    <t>Materijal i dijelovi za tekuće i investic. održavanje transportnih sredstava</t>
  </si>
  <si>
    <t>Ostali materijal i dijelovi za tekuće i investicijsko održavanje</t>
  </si>
  <si>
    <t>Auto gume</t>
  </si>
  <si>
    <t>Vojna sredstva za jednokratnu upotrebu</t>
  </si>
  <si>
    <t>Usluge telefona, telefaksa</t>
  </si>
  <si>
    <t>USLUGE MOBITELA</t>
  </si>
  <si>
    <t>Usluge interneta</t>
  </si>
  <si>
    <t>Poštarina (pisma, tiskanice i sl.)</t>
  </si>
  <si>
    <t>Rent-a-car i taxi prijevoz</t>
  </si>
  <si>
    <t>Ostale usluge za komunikaciju i prijevoz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</si>
  <si>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</si>
  <si>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</si>
  <si>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</si>
  <si>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Ostale usluge tekućeg i investicijskog održavanja</t>
  </si>
  <si>
    <t>Elektronski mediji</t>
  </si>
  <si>
    <t>Tisak</t>
  </si>
  <si>
    <t>Izložbeni prostor na sajmu</t>
  </si>
  <si>
    <t>Promidžbeni materijali</t>
  </si>
  <si>
    <t>Ostale usluge promidžbe i informiranja</t>
  </si>
  <si>
    <t>Opskrba vodom</t>
  </si>
  <si>
    <t>Iznošenje i odvoz smeća</t>
  </si>
  <si>
    <t>Deratizacija i dezinsekcija</t>
  </si>
  <si>
    <t>Dimnjačarske i ekološke usluge</t>
  </si>
  <si>
    <t>Pričuva</t>
  </si>
  <si>
    <t>Ostale komunalne usluge</t>
  </si>
  <si>
    <t>Zakupnine za zemljišta</t>
  </si>
  <si>
    <t>Zakupnine i najamnine za građevinske objekte</t>
  </si>
  <si>
    <t>Zakupnine i najamnine za opremu</t>
  </si>
  <si>
    <t>Zakupnine i najamnine za prijevozna sredstva</t>
  </si>
  <si>
    <t>Ostale  zakupnine i najamnine</t>
  </si>
  <si>
    <t>Obvezni i preventivni zdravstveni pregledi zaposlenika</t>
  </si>
  <si>
    <t>Veterinarske usluge</t>
  </si>
  <si>
    <t>Laboratorijske usluge</t>
  </si>
  <si>
    <t>Ostale zdravstvene i veterinarske usluge</t>
  </si>
  <si>
    <t>Autorski honorari</t>
  </si>
  <si>
    <t>Ugovori o djelu</t>
  </si>
  <si>
    <t>Usluge odvjetnika i pravnog savjetovanja</t>
  </si>
  <si>
    <t>Revizorske usluge</t>
  </si>
  <si>
    <t>Geodetsko-katastarske usluge</t>
  </si>
  <si>
    <t>Usluge vještačenja</t>
  </si>
  <si>
    <t>Usluge agencija, studentskog servisa (prijepisi, prijevodi i drugo)</t>
  </si>
  <si>
    <t>Znanstvenoistraživačke usluge</t>
  </si>
  <si>
    <t>Ostale intelektualne usluge</t>
  </si>
  <si>
    <t>Usluge ažuriranja računalnih baza</t>
  </si>
  <si>
    <t>Usluge razvoja software-a</t>
  </si>
  <si>
    <t>Ostale računalne usluge</t>
  </si>
  <si>
    <t>Grafičke i tiskarske usluge, usluge kopiranja i uvezivanja i slično</t>
  </si>
  <si>
    <t>Film i izrada fotografija</t>
  </si>
  <si>
    <t>Uređenje prostora</t>
  </si>
  <si>
    <t>Usluge pri registraciji prijevoznih sredstava</t>
  </si>
  <si>
    <t>Usluge čišćenja, pranja i slično</t>
  </si>
  <si>
    <t>PRANJE SLUŽBENOG AUTOMOBILA</t>
  </si>
  <si>
    <t>Usluge čuvanja imovine i osoba</t>
  </si>
  <si>
    <t>Naknada za energetsku uslugu</t>
  </si>
  <si>
    <t>Ostale nespomenute usluge</t>
  </si>
  <si>
    <t>Naknade troškova službenog puta</t>
  </si>
  <si>
    <t>Naknade ostalih troškova</t>
  </si>
  <si>
    <t>Naknade za rad članovima predstavničkih i izvršnih tijela i upravnih vijeća</t>
  </si>
  <si>
    <t>Naknade članovima povjerenstava</t>
  </si>
  <si>
    <t>Naknade za rad osobama lišenih slobode</t>
  </si>
  <si>
    <t>Naknade troškova služb.puta članovima predst. i izvrš. tijela i upravnih</t>
  </si>
  <si>
    <t>vijeća</t>
  </si>
  <si>
    <t>Ostale slične naknade za rad</t>
  </si>
  <si>
    <t>Premije osiguranja prijevoznih sredstava</t>
  </si>
  <si>
    <t>Premije osiguranja ostale imovine</t>
  </si>
  <si>
    <t>Premije osiguranja zaposlenih</t>
  </si>
  <si>
    <t>Tuzemne članarine</t>
  </si>
  <si>
    <t>Međunarodne članarine</t>
  </si>
  <si>
    <t>Norme</t>
  </si>
  <si>
    <t>Upravne i administrativne pristojbe</t>
  </si>
  <si>
    <t>Sudske pristojbe</t>
  </si>
  <si>
    <t>Javnobilježničke pristojbe</t>
  </si>
  <si>
    <t>Novčana naknada poslodavca zbog nezapošljavanja osoba s invaliditetom</t>
  </si>
  <si>
    <t>Troškovi sudskih postupaka</t>
  </si>
  <si>
    <t>Rashodi protokola (vijenci, cvijeće, svijeće i slično)</t>
  </si>
  <si>
    <t>Kamate za izdane vrijednosne papire</t>
  </si>
  <si>
    <t>Kamate za izdane trezorske zapise</t>
  </si>
  <si>
    <t>Kamate za izdane trezorske zapise u zemlji</t>
  </si>
  <si>
    <t>Kamate za izdane trezorske zapise u inozemstvu</t>
  </si>
  <si>
    <t>Kamate za izdane mjenice</t>
  </si>
  <si>
    <t>Kamate za izdane mjenice u domaćoj valuti</t>
  </si>
  <si>
    <t>Kamate za izdane mjenice u stranoj valuti</t>
  </si>
  <si>
    <t>Kamate za izdane obveznice</t>
  </si>
  <si>
    <t>Kamate za izdane obveznice u zemlji</t>
  </si>
  <si>
    <t>Kamate za izdane obveznice u inozemstvu</t>
  </si>
  <si>
    <t>Kamate za ostale vrijednosne papire</t>
  </si>
  <si>
    <t>Kamate za ostale vrijednosne papire u zemlji</t>
  </si>
  <si>
    <t>Kamate za ostale vrijednosne papire u inozemstvu</t>
  </si>
  <si>
    <t>Kamate za primlj.kredite i zajmove od međ.org., inst. i tijela EU te</t>
  </si>
  <si>
    <t>Kamate za primljene zajmove od međunarodnih organizacija</t>
  </si>
  <si>
    <t>Kamate za primljene kredite i zajmove od institucija i tijela EU</t>
  </si>
  <si>
    <t>Kamate za primljene zajmove od inozemnih vlada u EU</t>
  </si>
  <si>
    <t>Kamate za primljene zajmove od inozemnih vlada izvan EU</t>
  </si>
  <si>
    <t>Kamate za primljene kredite i zajmove od kred. i ost.financ.inst. u</t>
  </si>
  <si>
    <t>jav.sektoru</t>
  </si>
  <si>
    <t>Kamate za primljene kredite od kreditnih institucija u javnom sektoru</t>
  </si>
  <si>
    <t>Kamate za primljene zajmove od osiguravajućih društava u javnom</t>
  </si>
  <si>
    <t>Kamate za primljene zajmove od ostalih financ. institucija u javnom</t>
  </si>
  <si>
    <t>Kamate za primljene kredite i zajm.od kred.i ostalih fin.inst.izvan</t>
  </si>
  <si>
    <t>Kamate za primljene kredite od tuzem. kreditnih instituc. izvan javnog</t>
  </si>
  <si>
    <t>Kamate za primljene zajmove od tuzem. osigurav. društava izvan javnog</t>
  </si>
  <si>
    <t>Kamate za primljene zajmove od ostalih tuzem.financ.instit.izvan javnog</t>
  </si>
  <si>
    <t>Kamate za primljene kredite od inozemnih kreditnih institucija</t>
  </si>
  <si>
    <t>Kamate za primljene zajmove od inozemnih osiguravajućih društava</t>
  </si>
  <si>
    <t>Kamate za primljene zajmove od ostalih inozemnih financijskih institucija</t>
  </si>
  <si>
    <t>Kamate za odobrene, a nerealizirane kredite i zajmove</t>
  </si>
  <si>
    <t>Kamate za primljene zajmove od trgovačkih društava u javnom sektoru</t>
  </si>
  <si>
    <t>Kamate za primljene zajmove od trgov. društava i obrtnika izvan javnog</t>
  </si>
  <si>
    <t>Kamate za primljene zajmove od tuzem. trgovačkih društava izvan javnog</t>
  </si>
  <si>
    <t>Kamate za primljene zajmove od tuzemnih obrtnika</t>
  </si>
  <si>
    <t>Kamate za primljene zajmove od inozemnih trgovačkih društava</t>
  </si>
  <si>
    <t>Kamate za primljene zajmove od inozemnih obrtnika</t>
  </si>
  <si>
    <t>Kamate za primljene zajmove od drugih razina vlasti</t>
  </si>
  <si>
    <t>Kamate za primljene zajmove od državnog proračuna</t>
  </si>
  <si>
    <t>Kamate za primljene zajmove od županijskih proračuna</t>
  </si>
  <si>
    <t>Kamate za primljene zajmove od gradskih proračuna</t>
  </si>
  <si>
    <t>Kamate za primljene zajmove od općinskih proračuna</t>
  </si>
  <si>
    <t>Kamate za primljene zajmove od HZMO-a, HZZ-a, HZZO-a</t>
  </si>
  <si>
    <t>Kamate za primljene zajmove od ostalih izvanpror. korisnika državnog</t>
  </si>
  <si>
    <t>Kamate za primljene zajmove od izvanpror.korisnika župan., grad.i</t>
  </si>
  <si>
    <t>opć.proračuna</t>
  </si>
  <si>
    <t>Usluge banaka</t>
  </si>
  <si>
    <t>Usluge platnog prometa</t>
  </si>
  <si>
    <t>Negativne tečajne razlike</t>
  </si>
  <si>
    <t>Razlike zbog primjene valutne klauzule</t>
  </si>
  <si>
    <t>Zatezne kamate za poreze</t>
  </si>
  <si>
    <t>Zatezne kamate na doprinose</t>
  </si>
  <si>
    <t>Zatezne kamate iz poslovnih odnosa</t>
  </si>
  <si>
    <t>Ostale zatezne kamate</t>
  </si>
  <si>
    <t>Ostali nespomenuti financijski rashodi</t>
  </si>
  <si>
    <t>Diskont na izdane vrijednosne papire</t>
  </si>
  <si>
    <t>Troškovi faktoringa (naknade i kamate)</t>
  </si>
  <si>
    <t>Subvencije</t>
  </si>
  <si>
    <t>Subvencije trgovačkim društvima u javnom sektoru</t>
  </si>
  <si>
    <t>Subvencije kreditnim i ostalim financijskim institucijama u javnom sektoru</t>
  </si>
  <si>
    <t>Subvencije kreditnim institucijama u javnom sektoru</t>
  </si>
  <si>
    <t>Subvencije osiguravajućim društvima u javnom sektoru</t>
  </si>
  <si>
    <t>Subvencije ostalim financijskim institucijama u javnom sektoru</t>
  </si>
  <si>
    <t>Subvencije trg. društvima, zadrugama, poljoprivred. i obrt. izvan javnog</t>
  </si>
  <si>
    <t>Subvencije kreditnim i ostalim financijskim institucijama izvan javnog</t>
  </si>
  <si>
    <t>Subvencije kreditnim institucijama izvan javnog sektora</t>
  </si>
  <si>
    <t>Subvencije osiguravajućim društvima izvan javnog sektora</t>
  </si>
  <si>
    <t>Subvencije ostalim financijskim institucijama izvan javnog sektora</t>
  </si>
  <si>
    <t>Subvencije trgovačkim društvima i zadrugama izvan javnog sektora</t>
  </si>
  <si>
    <t>Subvencije trgovačkim društvima izvan javnog sektora</t>
  </si>
  <si>
    <t>Subvencije zadrugama</t>
  </si>
  <si>
    <t>Subvencije poljoprivrednicima i obrtnicima</t>
  </si>
  <si>
    <t>Subvencije poljoprivrednicima</t>
  </si>
  <si>
    <t>Subvencije obrtnicima</t>
  </si>
  <si>
    <t>Subvencije trgovačkim društvima, zadrugama, poljopr. i obrtnicima iz EU</t>
  </si>
  <si>
    <t>sredstav</t>
  </si>
  <si>
    <t>Pomoći dane u inozemstvo i unutar općeg proračuna</t>
  </si>
  <si>
    <t>Pomoći inozemnim vladama</t>
  </si>
  <si>
    <t>Tekuće pomoći inozemnim vladama</t>
  </si>
  <si>
    <t>Tekuće pomoći inozemnim vladama u EU</t>
  </si>
  <si>
    <t>Tekuće pomoći inozemnim vladama izvan EU</t>
  </si>
  <si>
    <t>Kapitalne pomoći inozemnim vladama</t>
  </si>
  <si>
    <t>Kapitalne pomoći inozemnim vladama u EU</t>
  </si>
  <si>
    <t>Kapitalne pomoći inozemnim vladama izvan EU</t>
  </si>
  <si>
    <t>Pomoći međunarodnim organizacijama te institucijama i tijelima EU</t>
  </si>
  <si>
    <t>Tekuće pomoći međunarodnim organizacijama te institucijama i tijelima</t>
  </si>
  <si>
    <t>EU</t>
  </si>
  <si>
    <t>Tekuće pomoći međunarodnim organizacijama</t>
  </si>
  <si>
    <t>Tekuće pomoći institucijama i tijelima  EU</t>
  </si>
  <si>
    <t>Kapitalne pomoći međunarodnim organizacijama te institucijama i</t>
  </si>
  <si>
    <t>tijelima EU</t>
  </si>
  <si>
    <t>Kapitalne pomoći međunarodnim organizacijama</t>
  </si>
  <si>
    <t>Kapitalne pomoći institucijama i tijelima  EU</t>
  </si>
  <si>
    <t>Pomoći unutar općeg proračuna</t>
  </si>
  <si>
    <t>Tekuće pomoći unutar općeg proračuna</t>
  </si>
  <si>
    <t>Tekuće pomoći državnom proračunu</t>
  </si>
  <si>
    <t>Tekuće pomoći županijskim proračunima</t>
  </si>
  <si>
    <t>Tekuće pomoći gradskim proračunima</t>
  </si>
  <si>
    <t>Tekuće pomoći općinskim proračunima</t>
  </si>
  <si>
    <t>Tekuće pomoći HZMO-u, HZZ-u i HZZO-u</t>
  </si>
  <si>
    <t>Tekuće pomoći ostalim izvanproračunskim korisnicima državnog</t>
  </si>
  <si>
    <t>Tekuće pomoći izvanpror. korisnicima župan., gradskih i općinskih</t>
  </si>
  <si>
    <t>Kapitalne pomoći unutar općeg proračuna</t>
  </si>
  <si>
    <t>Kapitalne pomoći državnom proračunu</t>
  </si>
  <si>
    <t>Kapitalne pomoći županijskim proračunima</t>
  </si>
  <si>
    <t>Kapitalne pomoći gradskim proračunima</t>
  </si>
  <si>
    <t>Kapitalne pomoći općinskim proračunima</t>
  </si>
  <si>
    <t>Kapitalne pomoći HZMO-u, HZZ-u i HZZO-u</t>
  </si>
  <si>
    <t>Kapitalne pomoći ostalim izvanproračunskim korisnicima državnog</t>
  </si>
  <si>
    <t>Kapitalne pomoći izvanpr. korisnicima župan., gradskih i općinskih</t>
  </si>
  <si>
    <t>Pomoći proračunskim korisnicima drugih proračuna</t>
  </si>
  <si>
    <t>Tekuće pomoći proračunskim korisnicima drugih proračuna</t>
  </si>
  <si>
    <t>Kapitalne pomoći proračunskim korisnicima drugih proračuna</t>
  </si>
  <si>
    <t>Prijenosi pror.korisnicima iz nadležnog pror.za financiranje</t>
  </si>
  <si>
    <t>redov.djelatnosti</t>
  </si>
  <si>
    <t>Prijenosi prorač. korisnicima iz nadležnog pror. za financiranje rashoda</t>
  </si>
  <si>
    <t>poslov</t>
  </si>
  <si>
    <t>Prijenosi proračunskim korisnicima iz nadležnog prorač. za nabavu</t>
  </si>
  <si>
    <t>nefinanc. imov</t>
  </si>
  <si>
    <t>Prijenosi prorač. kor. iz nadležnog prorač. za financ. imovinu i otplatu</t>
  </si>
  <si>
    <t>zajmova</t>
  </si>
  <si>
    <t>Pomoći temeljem prijenosa EU sredstava</t>
  </si>
  <si>
    <t>Tekuće pomoći temeljem prijenosa EU sredstava</t>
  </si>
  <si>
    <t>Tekuće pomoći pror. korisnicima drž. proračuna temeljem prijenosa EU</t>
  </si>
  <si>
    <t>Tekuće pomoći pror.korisnicima župan.proračuna temeljem prijenosa EU</t>
  </si>
  <si>
    <t>Tekuće pomoći pror. korisnicima gradskih pror. temeljem prijenosa EU</t>
  </si>
  <si>
    <t>Tekuće pomoći pror. korisnicima općin.proračuna temeljem prijenosa EU</t>
  </si>
  <si>
    <t>Tekuće pomoći županijskim proračunima temeljem prijenosa EU</t>
  </si>
  <si>
    <t>Tekuće pomoći gradskim proračunima temeljem prijenosa EU sredstava</t>
  </si>
  <si>
    <t>Tekuće pomoći općinskim proračunima temeljem prijenosa EU sredstava</t>
  </si>
  <si>
    <t>Tekuće pomoći izvanpror. korisnicima drž. pror. temeljem prijenosa EU</t>
  </si>
  <si>
    <t>Tekuće pomoći izvanpr.korisn.žup., grad.i opć.pror.temeljem prijenosa</t>
  </si>
  <si>
    <t>EU sreds.</t>
  </si>
  <si>
    <t>Kapitalne pomoći temeljem prijenosa EU sredstava</t>
  </si>
  <si>
    <t>Kapitalne pomoći pror.korisn.državnog proračuna temeljem prijenosa EU</t>
  </si>
  <si>
    <t>Kapitalne pomoći pror. korisn. župan. proračuna temeljem prijenosa EU</t>
  </si>
  <si>
    <t>Kapitalne pomoći pror.korisn.gradskih proračuna temeljem prijenosa EU</t>
  </si>
  <si>
    <t>Kapitalne pomoći pror.koris.općinskih proračuna temeljem prijenosa EU</t>
  </si>
  <si>
    <t>Kapitalne pomoći županijskim proračunima temeljem prijenosa EU</t>
  </si>
  <si>
    <t>Kapitalne pomoći gradskim proračunima temeljem prijenosa EU</t>
  </si>
  <si>
    <t>Kapitalne pomoći općinskim proračunima temeljem prijenosa EU</t>
  </si>
  <si>
    <t>Kapitalne pomoći izvanpr.korisnicima drž.pror. temeljem prijenosa EU</t>
  </si>
  <si>
    <t>Kapit.pomoći izvanp.korisn.žup., grad. i opć. pror.temeljem prijenosa EU</t>
  </si>
  <si>
    <t>sreds.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</si>
  <si>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</si>
  <si>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</si>
  <si>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</si>
  <si>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prorač. kor. istog prorač. temeljem prijenosa EU</t>
  </si>
  <si>
    <t>sred.</t>
  </si>
  <si>
    <t>Kapitalni prijenosi između prorač. kor. istog prorač. temelj prijenosa EU</t>
  </si>
  <si>
    <t>Naknade građanima i kućanstvima na temelju osiguranja</t>
  </si>
  <si>
    <t>Naknade građanima i kućan.u novcu-neposr. ili putem ustanova izvan</t>
  </si>
  <si>
    <t>Naknade za bolest i invaliditet</t>
  </si>
  <si>
    <t>Naknade za zdravstvenu zaštitu u inozemstvu</t>
  </si>
  <si>
    <t>Naknade za djecu i obitelj</t>
  </si>
  <si>
    <t>Naknade za nezaposlene</t>
  </si>
  <si>
    <t>Naknade za mirovine i dodatke - opći propis</t>
  </si>
  <si>
    <t>Porodiljne naknade</t>
  </si>
  <si>
    <t>Naknade za tjelesna oštećenja i tuđu pomoć i njegu</t>
  </si>
  <si>
    <t>Ostale naknade na temelju osiguranja u novcu</t>
  </si>
  <si>
    <t>Naknade građanima i kućan.u naravi - neposr.ili putem ustan.izvan</t>
  </si>
  <si>
    <t>Medicinske (zdravstvene) usluge</t>
  </si>
  <si>
    <t>Ortopedske sprave, pomagala i ostala medicinska oprema</t>
  </si>
  <si>
    <t>Farmaceutski proizvodi</t>
  </si>
  <si>
    <t>Pomoć i njega u kući</t>
  </si>
  <si>
    <t>Ostale naknade na temelju osiguranja u naravi</t>
  </si>
  <si>
    <t>Naknade građanima i kućanstvima u novcu - putem ustanova u javnom</t>
  </si>
  <si>
    <t>Naknade građanima i kućanstvima u naravi - putem ustanova u javnom</t>
  </si>
  <si>
    <t>Naknade građanima i kućanstvima na temelju osiguranja iz EU sredstava</t>
  </si>
  <si>
    <t>Naknade za dječji doplatak</t>
  </si>
  <si>
    <t>Pomoć obiteljima i kućanstvima</t>
  </si>
  <si>
    <t>Pomoć osobama s invaliditetom</t>
  </si>
  <si>
    <t>Naknade za mirovine i dodatke - posebni propis</t>
  </si>
  <si>
    <t>Stipendije i školarine</t>
  </si>
  <si>
    <t>Naknade za pomoć bivšim političkim zatvorenicima i neosnov.</t>
  </si>
  <si>
    <t>pritvorenim osobama</t>
  </si>
  <si>
    <t>Porodiljne naknade i oprema za novorođenčad</t>
  </si>
  <si>
    <t>Pomoć nezaposlenim osobama</t>
  </si>
  <si>
    <t>Ostale naknade iz proračuna u novcu</t>
  </si>
  <si>
    <t>Naknade građanima i kućanstvima u naravi</t>
  </si>
  <si>
    <t>Sufinanciranje cijene prijevoza</t>
  </si>
  <si>
    <t>Stanovanje</t>
  </si>
  <si>
    <t>Prehrana</t>
  </si>
  <si>
    <t>Ostale naknade iz proračuna u naravi</t>
  </si>
  <si>
    <t>Naknade građanima i kućanstvima iz EU sredstava</t>
  </si>
  <si>
    <t>Ostali rashodi</t>
  </si>
  <si>
    <t>Tekuće donacije</t>
  </si>
  <si>
    <t>Tekuće donacije u novcu</t>
  </si>
  <si>
    <t>Tekuće donacije zdravstvenim neprofitnim organizacijama</t>
  </si>
  <si>
    <t>Tekuće donacije vjerskim zajednicama</t>
  </si>
  <si>
    <t>Tekuće donacije nacionalnim zajednicama i manjinama</t>
  </si>
  <si>
    <t>Tekuće donacije udrugama i političkim strankama</t>
  </si>
  <si>
    <t>Tekuće donacije sportskim društvima</t>
  </si>
  <si>
    <t>Tekuće donacije zakladama i fundacijama</t>
  </si>
  <si>
    <t>Tekuće donacije građanima i kućanstvima</t>
  </si>
  <si>
    <t>Tekuće donacije humanitarnim organizacijama</t>
  </si>
  <si>
    <t>Ostale tekuće donacije</t>
  </si>
  <si>
    <t>Tekuće donacije u naravi</t>
  </si>
  <si>
    <t>Tekuće donacije u naravi humanitarnim organizacijama</t>
  </si>
  <si>
    <t>Ostale tekuće donacije u naravi</t>
  </si>
  <si>
    <t>Tekuće donacije iz EU sredstava</t>
  </si>
  <si>
    <t>Kapitalne donacije</t>
  </si>
  <si>
    <t>Kapitalne donacije neprofitnim organizacijama</t>
  </si>
  <si>
    <t>Kapitalne donacije zdravstvenim neprofitnim organizacijama</t>
  </si>
  <si>
    <t>Kapitalne donacije vjerskim zajednicama</t>
  </si>
  <si>
    <t>Kapitalne donacije nacionalnim zajednicama i manjinama</t>
  </si>
  <si>
    <t>Kapitalne donacije udrugama i političkim strankama</t>
  </si>
  <si>
    <t>Kapitalne donacije sportskim društvima</t>
  </si>
  <si>
    <t>Kapitalne donacije zakladama i fundacijama</t>
  </si>
  <si>
    <t>Kapitalne donacije humanitarnim organizacijama</t>
  </si>
  <si>
    <t>Kapitalne donacije ostalim neprofitnim organizacijama</t>
  </si>
  <si>
    <t>Kapitalne donacije građanima i kućanstvima</t>
  </si>
  <si>
    <t>Kapitalne donacije za gradnju i obnovu građevinskih objekata</t>
  </si>
  <si>
    <t>Kapitalne donacije za nabavu opreme</t>
  </si>
  <si>
    <t>Ostale kapitalne donacije građanima i kućanstvima</t>
  </si>
  <si>
    <t>Kapitalne donacije iz EU sredstava</t>
  </si>
  <si>
    <t>Kazne, penali i naknade štete</t>
  </si>
  <si>
    <t>Naknade šteta pravnim i fizičkim osobama</t>
  </si>
  <si>
    <t>Naknade za štete uzrokovane prirodnim katastrofama</t>
  </si>
  <si>
    <t>Ostale naknade šteta pravnim i fizičkim osobama</t>
  </si>
  <si>
    <t>Penali, ležarine i drugo</t>
  </si>
  <si>
    <t>Naknade šteta zaposlenicima</t>
  </si>
  <si>
    <t>Ugovorene kazne i ostale naknade šteta</t>
  </si>
  <si>
    <t>Kapitalne pomoći</t>
  </si>
  <si>
    <t>Kapitalne pomoći kreditnim i ostalim financ.instit.te trg.društv. u</t>
  </si>
  <si>
    <t>Kapitalne pomoći trgovačkim društvima u javnom sektoru</t>
  </si>
  <si>
    <t>Kapitalne pomoći kreditnim institucijama u javnom sektoru</t>
  </si>
  <si>
    <t>Kapitalne pomoći osiguravajućim društvima u javnom sektoru</t>
  </si>
  <si>
    <t>Kapitalne pomoći ostalim financijskim institucijama u javnom sektoru</t>
  </si>
  <si>
    <t>Kapitalne pomoći kred. i ost.financ.inst. i trg.druš, zadrug izvan</t>
  </si>
  <si>
    <t>Kapitalne pomoći trgovačkim društvima izvan javnog sektora</t>
  </si>
  <si>
    <t>Kapitalne pomoći kreditnim institucijama izvan javnog sektora</t>
  </si>
  <si>
    <t>Kapitalne pomoći osiguravajućim društvima izvan javnog sektora</t>
  </si>
  <si>
    <t>Kapitalne pomoći ostalim financijskim institucijama izvan javnog sektora</t>
  </si>
  <si>
    <t>Kapitalne pomoći zadrugama</t>
  </si>
  <si>
    <t>Kapitalne pomoći poljoprivrednicima i obrtnicima</t>
  </si>
  <si>
    <t>Kapitalne pomoći poljoprivrednicima</t>
  </si>
  <si>
    <t>Kapitalne pomoći obrtnicima</t>
  </si>
  <si>
    <t>Kapitalne pomoći iz EU sredstava</t>
  </si>
  <si>
    <t>Kapitalne pomoći subjektima u javnom sektoru iz EU sredstava</t>
  </si>
  <si>
    <t>Kapitalne pomoći subjektima izvan javnog sektora iz EU sredstava</t>
  </si>
  <si>
    <t>Raspored rashoda i prijelazni računi</t>
  </si>
  <si>
    <t>Raspored rashoda</t>
  </si>
  <si>
    <t>Bolnice, ostali zdravst.objekti, laborat., umirovlj.domovi i centri za</t>
  </si>
  <si>
    <t>soc.skrb</t>
  </si>
  <si>
    <t>Zgrade kult. Institucija (kazal., muzeji, galerije, dom.kult., knjižnice i sl.)</t>
  </si>
  <si>
    <t>Rashodi za nabavu plemenitih metala i ostalih pohranjenih vrijednosti</t>
  </si>
  <si>
    <t>Rashodi za nabavu proizvedene kratkotrajne imovine</t>
  </si>
  <si>
    <t>Rashodi za nabavu zaliha</t>
  </si>
  <si>
    <t>Dodatna ulaganja na građ. objektima Tkalčićeva 19</t>
  </si>
  <si>
    <t>Dodatna ulaganja na građ. objektima Bogovićeva 1a</t>
  </si>
  <si>
    <t>Dodatna ulaganja na građ. objektima Tkalčićeva 67</t>
  </si>
  <si>
    <t>Izdaci za dane zajmove i depozite</t>
  </si>
  <si>
    <t>Izdaci za dane zajmove međ. organizacijama, inst.i tijelima EU te</t>
  </si>
  <si>
    <t>inoz.vladama</t>
  </si>
  <si>
    <t>Dani zajmovi međunarodnim organizacijama</t>
  </si>
  <si>
    <t>Dani zajmovi međunarodnim organizacijama - kratkoročni</t>
  </si>
  <si>
    <t>Dani zajmovi međunarodnim organizacijama - dugoročni</t>
  </si>
  <si>
    <t>Dani zajmovi institucijama i tijelima EU</t>
  </si>
  <si>
    <t>Dani zajmovi institucijama i tijelima EU - kratkoročni</t>
  </si>
  <si>
    <t>Dani zajmovi institucijama i tijelima EU - dugoročni</t>
  </si>
  <si>
    <t>Dani zajmovi inozemnim vladama u EU</t>
  </si>
  <si>
    <t>Dani zajmovi inozemnim vladama u EU - kratkoročni</t>
  </si>
  <si>
    <t>Dani zajmovi inozemnim vladama u EU - dugoročni</t>
  </si>
  <si>
    <t>Dani zajmovi inozemnim vladama izvan EU</t>
  </si>
  <si>
    <t>Dani zajmovi inozemnim vladama izvan EU - kratkoročni</t>
  </si>
  <si>
    <t>Dani zajmovi inozemnim vladama izvan EU - dugoročni</t>
  </si>
  <si>
    <t>Izdaci za dane zajmove neprofitnim organizacijama, građanima i</t>
  </si>
  <si>
    <t>kućanstvima</t>
  </si>
  <si>
    <t>Dani zajmovi neprofitnim organizacijama, građanima i kućanstvima u</t>
  </si>
  <si>
    <t>Dani zajmovi neprof.organiz., građanima i kućanstvima u tuzemstvu -</t>
  </si>
  <si>
    <t>Dani zajmovi neprofit. organizac., građanima i kućanst. u tuzemstvu -</t>
  </si>
  <si>
    <t>Dani zajmovi neprof.organiz., građ. i kućan.u tuzemstvu po</t>
  </si>
  <si>
    <t>protest.jamstvima</t>
  </si>
  <si>
    <t>Dani zajmovi neprofitnim organiz., građanima i kućanstvima u inoz.-</t>
  </si>
  <si>
    <t>Dani zajmovi neprofitnim organiz., građanima i kućanstvima u inoz. -</t>
  </si>
  <si>
    <t>Izdaci za dane zajmove kreditnim i ostalim financ. instituc. u javnom</t>
  </si>
  <si>
    <t>Dani zajmovi kreditnim institucijama u javnom sektoru</t>
  </si>
  <si>
    <t>Dani zajmovi kreditnim institucijama u javnom sektoru - kratkoročni</t>
  </si>
  <si>
    <t>Dani zajmovi kreditnim institucijama u javnom sektoru - dugoročni</t>
  </si>
  <si>
    <t>Dani zajmovi kredit. institucijama u javnom sektoru po protestiranim</t>
  </si>
  <si>
    <t>Dani zajmovi osiguravajućim društvima u javnom sektoru</t>
  </si>
  <si>
    <t>Dani zajmovi osiguravajućim društvima u javnom sektoru - kratkoročni</t>
  </si>
  <si>
    <t>Dani zajmovi osiguravajućim društvima u javnom sektoru - dugoročni</t>
  </si>
  <si>
    <t>Dani zajmovi osigurav. društvima u javnom sektoru po protestiranim</t>
  </si>
  <si>
    <t>Dani zajmovi ostalim financijskim institucijama u javnom sektoru</t>
  </si>
  <si>
    <t>Dani zajmovi ostalim financijskim institucijama u javnom sektoru -</t>
  </si>
  <si>
    <t>Dani zajmovi ostalim financ.instit. u javnom sektoru po protestiranim</t>
  </si>
  <si>
    <t>Izdaci za dane zajmove trgovačkim društvima u javnom sektoru</t>
  </si>
  <si>
    <t>Dani zajmovi trgovačkim društvima u javnom sektoru</t>
  </si>
  <si>
    <t>Dani zajmovi trgovačkim društvima u javnom sektoru - kratkoročni</t>
  </si>
  <si>
    <t>Dani zajmovi trgovačkim društvima u javnom sektoru - dugoročni</t>
  </si>
  <si>
    <t>Dani zajmovi trgovačkim društvima u javnom sektoru po protestiranim</t>
  </si>
  <si>
    <t>Izdaci za dane zajmove kreditnim i ostalim financ. instit. izvan javnog</t>
  </si>
  <si>
    <t>Dani zajmovi tuzemnim kreditnim institucijama izvan javnog sektora</t>
  </si>
  <si>
    <t>Dani zajmovi tuzemnim kredit. institucijama izvan javnog sektora -</t>
  </si>
  <si>
    <t>Dani zajmovi tuzemnim kreditnim institucijama izvan javnog sektora -</t>
  </si>
  <si>
    <t>Dani zajmovi tuzemnim kred.instituc.izvan javnog sektora po protest.</t>
  </si>
  <si>
    <t>Dani zajmovi tuzemnim osiguravajućim društvima izvan javnog sektora</t>
  </si>
  <si>
    <t>Dani zajmovi tuzemnim osigurav. društvima izvan javnog sektora -</t>
  </si>
  <si>
    <t>Dani zajmovi tuzemnim osiguravajućim društvima izvan javnog sektora -</t>
  </si>
  <si>
    <t>Dani zajmovi tuz. osig. društvima izvan javnog sektora po protest.</t>
  </si>
  <si>
    <t>Dani zajmovi ostalim tuzemnim financijskim institucijama izvan javnog</t>
  </si>
  <si>
    <t>Dani zajmovi ostalim tuzemnim financ.instit. izvan javnog sektora -</t>
  </si>
  <si>
    <t>Dani zajmovi ostalim tuzem. financ. instit. izvan javnog sektora -</t>
  </si>
  <si>
    <t>Dani zajmovi ostalim tuz.financ.instit. izvan jav.sektora po protest.</t>
  </si>
  <si>
    <t>Dani zajmovi inozemnim kreditnim institucijama</t>
  </si>
  <si>
    <t>Dani zajmovi inozemnim kreditnim institucijama - kratkoročni</t>
  </si>
  <si>
    <t>Dani zajmovi inozemnim kreditnim institucijama - dugoročni</t>
  </si>
  <si>
    <t>Dani zajmovi inozemnim osiguravajućim društvima</t>
  </si>
  <si>
    <t>Dani zajmovi inozemnim osiguravajućim društvima - kratkoročni</t>
  </si>
  <si>
    <t>Dani zajmovi inozemnim osiguravajućim društvima - dugoročni</t>
  </si>
  <si>
    <t>Dani zajmovi ostalim inozemnim financijskim institucijama</t>
  </si>
  <si>
    <t>Dani zajmovi ostalim inozemnim financijskim institucijama - kratkoročni</t>
  </si>
  <si>
    <t>Dani zajmovi ostalim inozemnim financijskim institucijama - dugoročni</t>
  </si>
  <si>
    <t>Izdaci za dane zajmove trgovačkim društvima i obrtnicima izvan javnog</t>
  </si>
  <si>
    <t>Dani zajmovi tuzemnim trgovačkim društvima izvan javnog sektora</t>
  </si>
  <si>
    <t>Dani zajmovi tuzemnim trgovačkim društvima izvan javnog sektora -</t>
  </si>
  <si>
    <t>Dani zajmovi tuzem. trg. društvima izvan javnog sektora po protest.</t>
  </si>
  <si>
    <t>Dani zajmovi tuzemnim obrtnicima</t>
  </si>
  <si>
    <t>Dani zajmovi tuzemnim obrtnicima - kratkoročni</t>
  </si>
  <si>
    <t>Dani zajmovi tuzemnim obrtnicima - dugoročni</t>
  </si>
  <si>
    <t>Dani zajmovi tuzemnim obrtnicima po protestiranim jamstvima</t>
  </si>
  <si>
    <t>Dani zajmovi inozemnim trgovačkim društvima</t>
  </si>
  <si>
    <t>Dani zajmovi inozemnim trgovačkim društvima  - kratkoročni</t>
  </si>
  <si>
    <t>Dani zajmovi inozemnim trgovačkim društvima  - dugoročni</t>
  </si>
  <si>
    <t>Dani zajmovi inozemnim obrtnicima</t>
  </si>
  <si>
    <t>Dani zajmovi inozemnim obrtnicima - kratkoročni</t>
  </si>
  <si>
    <t>Dani zajmovi inozemnim obrtnicima  - dugoročni</t>
  </si>
  <si>
    <t>Dani zajmovi drugim razinama vlasti</t>
  </si>
  <si>
    <t>Dani zajmovi državnom proračunu</t>
  </si>
  <si>
    <t>Dani zajmovi državnom proračunu - kratkoročni</t>
  </si>
  <si>
    <t>Dani zajmovi državnom proračunu - dugoročni</t>
  </si>
  <si>
    <t>Dani zajmovi županijskim proračunima</t>
  </si>
  <si>
    <t>Dani zajmovi županijskim proračunima - kratkoročni</t>
  </si>
  <si>
    <t>Dani zajmovi županijskim proračunima - dugoročni</t>
  </si>
  <si>
    <t>Dani zajmovi županijskim proračunima po protestiranim jamstvima</t>
  </si>
  <si>
    <t>Dani zajmovi gradskim proračunima</t>
  </si>
  <si>
    <t>Dani zajmovi gradskim proračunima - kratkoročni</t>
  </si>
  <si>
    <t>Dani zajmovi gradskim proračunima - dugoročni</t>
  </si>
  <si>
    <t>Dani zajmovi gradskim proračunima po protestiranim jamstvima</t>
  </si>
  <si>
    <t>Dani zajmovi općinskim proračunima</t>
  </si>
  <si>
    <t>Dani zajmovi općinskim proračunima - kratkoročni</t>
  </si>
  <si>
    <t>Dani zajmovi općinskim proračunima - dugoročni</t>
  </si>
  <si>
    <t>Dani zajmovi općinskim proračunima po protestiranim jamstvima</t>
  </si>
  <si>
    <t>Dani zajmovi HZMO-u, HZZ-u i HZZO-u</t>
  </si>
  <si>
    <t>Dani zajmovi HZMO-u, HZZ-u i HZZO-u - kratkoročni</t>
  </si>
  <si>
    <t>Dani zajmovi HZMO-u, HZZ-u i HZZO-u - dugoročni</t>
  </si>
  <si>
    <t>Dani zajmovi HZMO-u, HZZ-u i HZZO-u po protestiranim jamstvima</t>
  </si>
  <si>
    <t>Dani zajmovi ostalim izvanproračunskim korisnicima državnog proračuna</t>
  </si>
  <si>
    <t>Dani zajmovi ostalim izvanprorač. korisnicima državnog proračuna -</t>
  </si>
  <si>
    <t>Dani zajmovi ostalim izvanpr.korisnicima drž.proračuna po</t>
  </si>
  <si>
    <t>Dani zajmovi izvanpror. korisnicima županijskih, gradskih i općinskih</t>
  </si>
  <si>
    <t>Dani zajmovi izvanpr.korisnicima župan., gradskih i opć.proračuna -</t>
  </si>
  <si>
    <t>Dani zajmovi izvanpr. korisnicima župan., gradskih i opć. proračuna -</t>
  </si>
  <si>
    <t>Dani zajmovi izvanpr.korisn.žup., grad. i opć.pror. po protestiranim</t>
  </si>
  <si>
    <t>Izdaci za depozite i jamčevne pologe</t>
  </si>
  <si>
    <t>Izdaci za depozite u kreditnim i ostalim financijskim institucijama -</t>
  </si>
  <si>
    <t>tuzemni</t>
  </si>
  <si>
    <t>Izdaci za depozite u tuzem. kreditnim i ostalim financ. Instituc. -</t>
  </si>
  <si>
    <t>Izdaci za depozite u tuzem. kredit. i ostalim financ. institucijama -</t>
  </si>
  <si>
    <t>inozemni</t>
  </si>
  <si>
    <t>Izdaci za depozite u inoz. kreditnim i ostalim financ. instit. - kratkoročni</t>
  </si>
  <si>
    <t>Izdaci za depozite u inoz. kreditnim i ostalim finan. institucijama -</t>
  </si>
  <si>
    <t>Izdaci za jamčevne pologe</t>
  </si>
  <si>
    <t>Izdaci za jamčevne pologe u tuzemstvu</t>
  </si>
  <si>
    <t>Izdaci za jamčevne pologe u inozemstvu</t>
  </si>
  <si>
    <t>Izdaci za ulaganja u vrijednosne papire</t>
  </si>
  <si>
    <t>Izdaci za komercijalne i blagajničke zapise</t>
  </si>
  <si>
    <t>Komercijalni i blagajnički zapisi  - tuzemni</t>
  </si>
  <si>
    <t>Izdaci za obveznice</t>
  </si>
  <si>
    <t>Izdaci za opcije i druge financijske derivate</t>
  </si>
  <si>
    <t>Izdaci za ostale vrijednosne papire</t>
  </si>
  <si>
    <t>Izdaci za dionice i udjele u glavnici</t>
  </si>
  <si>
    <t>Dionice i udjeli u glavnici kreditnih i ostalih financ.instit. u javnom sektoru</t>
  </si>
  <si>
    <t>Dionice i udjeli u glavnici kred. i ost.finan.institucija izvan javnog sektora</t>
  </si>
  <si>
    <t>Dionice i udjeli u glavnici tuz.kred. i ostalih financ.inst. izvan javn.sektora</t>
  </si>
  <si>
    <t>Dionice i udjeli u glavnici tuzemnih osigurav. društava izvan javnog sektora</t>
  </si>
  <si>
    <t>Dionice i udjeli u glavnici ostalih tuzem. financ. instit. izvan javnog sektora</t>
  </si>
  <si>
    <t>Dionice i udjeli u glavnici inozem. kreditnih i ostalih financ. institucija</t>
  </si>
  <si>
    <t>Izdaci za otplatu glavnice primljenih kredita i zajmova</t>
  </si>
  <si>
    <t>Otplata glavn. primlj.kredita i zajm. od međ.org.,ins. i tijela EU te</t>
  </si>
  <si>
    <t>ino.vlada</t>
  </si>
  <si>
    <t>Otplata glavnice primljenih zajmova od međunarodnih organizacija</t>
  </si>
  <si>
    <t>Otplata glavnice primljenih zajmova od međunarodnih organizacija -</t>
  </si>
  <si>
    <t>kratkoročnih</t>
  </si>
  <si>
    <t>dugoročnih</t>
  </si>
  <si>
    <t>Otplata glavnice primljenih kredita i zajmova od institucija i tijela EU</t>
  </si>
  <si>
    <t>Otplata glavnice primljenih kredita i zajmova od inst.i tijela EU -</t>
  </si>
  <si>
    <t>Otplata glavnice primlj. kredita i zajmova od instit. i tijela EU - dugoročnih</t>
  </si>
  <si>
    <t>Otplata glavnice primljenih zajmova od inozemnih vlada u EU</t>
  </si>
  <si>
    <t>Otplata glavnice primljenih zajmova od inozemnih vlada u EU -</t>
  </si>
  <si>
    <t>Otplata glavnice primljenih zajmova od inozemnih vlada u EU - dugoročnih</t>
  </si>
  <si>
    <t>Otplata glavnice primljenih zajmova od inozemnih vlada izvan EU</t>
  </si>
  <si>
    <t>Otplata glavnice primljenih zajmova od inozemnih vlada izvan EU -</t>
  </si>
  <si>
    <t>Otplata glavnice primlj.kredita,zajmova od kredit.i ost.fin.inst. u</t>
  </si>
  <si>
    <t>Otplata glavnice primljenih kredita od kreditnih institucija u javnom</t>
  </si>
  <si>
    <t>Otplata glavnice primlj.kredita od kredit.instit. u javn.sektoru -</t>
  </si>
  <si>
    <t>Otplata glavnice primljenih kredita od kredit. inst. u javn.sektoru-</t>
  </si>
  <si>
    <t>Otplata glavnice po financ. leasingu od kreditnih institucija u javnom</t>
  </si>
  <si>
    <t>Otplata glavnice primlj. zajmova po faktoringu od kred.instit. u javnom</t>
  </si>
  <si>
    <t>Otplata glavnice primljenih zajmova od osigurav. društava u javnom</t>
  </si>
  <si>
    <t>Otplata glavnice primlj. zajmova od osig. društ. u javn.sektoru -</t>
  </si>
  <si>
    <t>Otplata glavnice primlj. zajmova od osigur.društava u javn.sektoru -</t>
  </si>
  <si>
    <t>Otplata glavnice primljenih zajmova po faktoringu od osig.društ.u</t>
  </si>
  <si>
    <t>Otplata glavnice primljenih zajmova od ostalih financ. instit. u javnom</t>
  </si>
  <si>
    <t>Otplata glavnice primlj.zajmova od ostalih financ.inst.u jav.sektoru-</t>
  </si>
  <si>
    <t>Otplata glavnice primljenih zajmova od ost.fin.inst. u jav.sektoru -</t>
  </si>
  <si>
    <t>Otplata glavnice po financ. leasingu od ostalih financ. instit. u javn.</t>
  </si>
  <si>
    <t>Otplate glavnice primlj.zajmova po faktoringu od ost.fin.instit.u jav.sektoru</t>
  </si>
  <si>
    <t>Otplata glavnice primljenih zajmova od trgovačkih društava u javnom</t>
  </si>
  <si>
    <t>Otplata glavnice primlj. zajmova od trg.društ.u javnom sektoru -</t>
  </si>
  <si>
    <t>Otplata glavnice primljenih zajmova od trg. društ. u javn. sektoru -</t>
  </si>
  <si>
    <t>Otplata glavnice primljenih robnih zajmova od trgov. društava u javnom sektoru</t>
  </si>
  <si>
    <t>Otplata glavnice primljenih zajmova po faktoringu od trg. društ. u jav.</t>
  </si>
  <si>
    <t>Otplata glavnice primlj.kredita i zajm.od kred. i finan.inst. izvan</t>
  </si>
  <si>
    <t>Otplata glavnice primljenih kredita od tuzem. kred.instit. izvan javnog</t>
  </si>
  <si>
    <t>Otplata glavnice primlj.kredita od tuz.kredit.instit.izvan jav.sektora-kratkor.</t>
  </si>
  <si>
    <t>Otplata glavnice primlj.kredita od tuz.kredit.inst.izvan jav.sektora-</t>
  </si>
  <si>
    <t>Otplata glavnice po financ.leasingu od tuzem.kredit.inst. izvan javnog</t>
  </si>
  <si>
    <t>Otplata glavnice primlj.zajm. po faktoringu od tuz.kred.inst. izvan</t>
  </si>
  <si>
    <t>Otplata glavnice primlj. zajmova od tuzemnih osigur.društava izvan</t>
  </si>
  <si>
    <t>Otplata glavnice primljenih zajmova od tuz.osig.društ. izvan jav.sekt.-</t>
  </si>
  <si>
    <t>Otplata glavnice primlj.zajmova od tuz.osig.društava izvan jav.sektora-</t>
  </si>
  <si>
    <t>dugoroč.</t>
  </si>
  <si>
    <t>Otplata glavnice primlj.zajmova po faktoringu od tuz.osig.društ.izvan</t>
  </si>
  <si>
    <t>Otplata glavnice primljenih zajmova od ostalih tuz.fin.inst. izvan</t>
  </si>
  <si>
    <t>Otplata glavn. primlj.zajmova od ost.tuz.fin.inst.izvan jav.sekt.-</t>
  </si>
  <si>
    <t>Otplata glavnice primlj.zajmova od ost.tuz.finan.inst. izvan jav.sektora-</t>
  </si>
  <si>
    <t>dugor.</t>
  </si>
  <si>
    <t>Otplata glavnice po financ.leasingu od ost.tuz.financ.instit. izvan</t>
  </si>
  <si>
    <t>Otplate glavnice primlj.zajmova po faktoringu od ost.tuz.fin.ins. izvan</t>
  </si>
  <si>
    <t>javn.s.</t>
  </si>
  <si>
    <t>Otplata glavnice primljenih kredita od inozemnih kreditnih institucija</t>
  </si>
  <si>
    <t>Otplata glavnice primlj. kredita od inoz. kreditnih institucija - kratkoročnih</t>
  </si>
  <si>
    <t>Otplata glavnice primljenih kredita od inoz. kreditnih institucija -</t>
  </si>
  <si>
    <t>Otplata glavnice po financijskom leasingu od inozemnih kreditnih</t>
  </si>
  <si>
    <t>Otplata glavnice primljenih zajmova po faktoringu od inoz. kreditn.</t>
  </si>
  <si>
    <t>Otplata glavnice primljenih zajmova od inozemnih osiguravajućih društava</t>
  </si>
  <si>
    <t>Otplata glavnice primljenih zajmova od inoz. osigur. društava -</t>
  </si>
  <si>
    <t>Otplata glavnice primljenih zajmova od inoz. osigur. društava - dugoročnih</t>
  </si>
  <si>
    <t>Otplate glavnice primljenih zajmova po faktoringu od inoz. osigurav.</t>
  </si>
  <si>
    <t>Otplata glavnice primljenih zajmova od ostalih inozem. financijskih</t>
  </si>
  <si>
    <t>Otplata glavnice primljenih zajmova od ostalih inoz.financ.inst.-</t>
  </si>
  <si>
    <t>Otplata glavnice primljenih zajmova od ostalih inoz.financ.instit.-</t>
  </si>
  <si>
    <t>Otplata glavnice primljenog financ. leasinga od ostalih ino.financ.</t>
  </si>
  <si>
    <t>Otplate glavnice primlj.zajmova po faktoringu od ostalih inoz.fin.institucija</t>
  </si>
  <si>
    <t>Otplata glavnice primljenih zajmova od trg.društ. i obrtnika izvan</t>
  </si>
  <si>
    <t>Otplata glavnice primljenih zajmova od tuzem. trg. društ. izvan javnog</t>
  </si>
  <si>
    <t>Otplata glavnice primlj.zajmova od tuz.trg.društava izvan jav.sektora-</t>
  </si>
  <si>
    <t>Otplata glavnice primlj.zajmova od tuz.trg.društ. izvan jav.sektora -</t>
  </si>
  <si>
    <t>Otplata glavnice primlj. robnih zajmova od tuz.trg.društava izvan</t>
  </si>
  <si>
    <t>Otplata glavnice primlj.zajmova po faktoringu od tuz.trg.dr. izvan</t>
  </si>
  <si>
    <t>Otplata glavnice primljenih zajmova od tuzemnih obrtnika</t>
  </si>
  <si>
    <t>Otplata glavnice primljenih zajmova od tuzemnih obrtnika  - kratkoročnih</t>
  </si>
  <si>
    <t>Otplata glavnice primljenih zajmova od tuzemnih obrtnika  - dugoročnih</t>
  </si>
  <si>
    <t>Otplata glavnice primljenih robnih zajmova od tuzemnih obrtnika</t>
  </si>
  <si>
    <t>Otplata glavnice primljenih zajmova po faktoringu od tuzemnih obrtnika</t>
  </si>
  <si>
    <t>Otplata glavnice primljenih zajmova od inozemnih trgovačkih društava</t>
  </si>
  <si>
    <t>Otplata glavnice primljenih zajmova od inoz. trgovačkih društava -</t>
  </si>
  <si>
    <t>Otplata glavnice primljenih zajmova od inozem. trgovačkih društava -</t>
  </si>
  <si>
    <t>Otplata glavnice primljenih robnih zajmova od inozemnih trgovačkih</t>
  </si>
  <si>
    <t>Otplata glavnice primljenih zajmova po faktoringu od inozem. trgov.</t>
  </si>
  <si>
    <t>Otplata glavnice primljenih zajmova od inozemnih obrtnika</t>
  </si>
  <si>
    <t>Otplata glavnice primljenih zajmova od inozemnih obrtnika - kratkoročnih</t>
  </si>
  <si>
    <t>Otplata glavnice primljenih zajmova od inozemnih obrtnika - dugoročnih</t>
  </si>
  <si>
    <t>Otplata glavnice primljenih robnih zajmova od inozemnih obrtnika</t>
  </si>
  <si>
    <t>Otplata glavnice primljenih zajmova po faktoringu od inozemnih obrtnika</t>
  </si>
  <si>
    <t>Otplata glavnice primljenih zajmova od drugih razina vlasti</t>
  </si>
  <si>
    <t>Otplata glavnice primljenih zajmova od državnog proračuna</t>
  </si>
  <si>
    <t>Otplata glavnice primljenih zajmova od državnog proračuna - kratkoročnih</t>
  </si>
  <si>
    <t>Otplata glavnice primljenih zajmova od državnog proračuna - dugoročnih</t>
  </si>
  <si>
    <t>Otplata glavnice primljenih zajmova od županijskih proračuna</t>
  </si>
  <si>
    <t>Otplata glavnice primljenih zajmova od županijskih proračuna -</t>
  </si>
  <si>
    <t>Otplata glavnice primljenih zajmova od županijskih proračuna - dugoročnih</t>
  </si>
  <si>
    <t>Otplata glavnice primljenih zajmova od gradskih proračuna</t>
  </si>
  <si>
    <t>Otplata glavnice primljenih zajmova od gradskih proračuna - kratkoročnih</t>
  </si>
  <si>
    <t>Otplata glavnice primljenih zajmova od gradskih proračuna - dugoročnih</t>
  </si>
  <si>
    <t>Otplata glavnice primljenih zajmova od općinskih proračuna</t>
  </si>
  <si>
    <t>Otplata glavnice primljenih zajmova od općinskih proračuna - kratkoročnih</t>
  </si>
  <si>
    <t>Otplata glavnice primljenih zajmova od općinskih proračuna - dugoročnih</t>
  </si>
  <si>
    <t>Otplata glavnice primljenih zajmova od HZMO-a, HZZ-a i HZZO-a</t>
  </si>
  <si>
    <t>Otplata glavnice primljenih zajmova od HZMO-a, HZZ-a i HZZO-a -</t>
  </si>
  <si>
    <t>Otplata glavnice primljenih zajmova od ostalih izvanpr. korisn. drž.</t>
  </si>
  <si>
    <t>Otplata glavnice primlj.zajmova od ostalih izvanpr.korisnika drž.pror.-</t>
  </si>
  <si>
    <t>Otplata glavnice primljenih zajmova od ostalih izvanpr.korisn.drž.pror.-</t>
  </si>
  <si>
    <t>Otplata glavnice primlj.zajmova od izvanpr.korisn.župan., grad. i</t>
  </si>
  <si>
    <t>Otplata glavnice primlj.zajmova od izvanpr.kor. župan., grad.i opć.pror.-</t>
  </si>
  <si>
    <t>kratk.</t>
  </si>
  <si>
    <t>Otplata glavnice primlj.zajmova od izvanp.korisn. žup., grad.i opć.pror.-</t>
  </si>
  <si>
    <t>Izdaci za otplatu glavnice za izdane vrijednosne papire</t>
  </si>
  <si>
    <t>Izdaci za otplatu glavnice za izdane trezorske zapise</t>
  </si>
  <si>
    <t>Izdaci za otplatu glavnice za izdane trezorske zapise u zemlji</t>
  </si>
  <si>
    <t>Izdaci za otplatu glavnice za izdane trezorske zapise u inozemstvu</t>
  </si>
  <si>
    <t>Izdaci za otplatu glavnice za izdane obveznice</t>
  </si>
  <si>
    <t>Izdaci za otplatu glavnice za izdane obveznice u zemlji</t>
  </si>
  <si>
    <t>Izdaci za otplatu glavnice za izdane obveznice u inozemstvu</t>
  </si>
  <si>
    <t>Izdaci za otplatu glavnice za izdane ostale vrijednosne papire</t>
  </si>
  <si>
    <t>Izdaci za otplatu glavnice za izdane ostale vrijednosne papire u zemlji</t>
  </si>
  <si>
    <t>Izdaci za otplatu glavnice za izdane ostale vrijedn. papire u zemlji -</t>
  </si>
  <si>
    <t>Izdaci za otplatu glavnice za izdane ostale vrijedn. papire u zemlji-dugoročne</t>
  </si>
  <si>
    <t>Izdaci za otplatu glavnice za izdane ostale vrijednosne papire u</t>
  </si>
  <si>
    <t>Izdaci za otplatu glavnice za izdane ostale vrijedn.papire u inoz.-</t>
  </si>
  <si>
    <t>Izdaci za otplatu glavnice za izdane ostale vrijedn. papire u inoz. -</t>
  </si>
  <si>
    <t>Raspored izdataka</t>
  </si>
  <si>
    <t>Prihodi poslovanja</t>
  </si>
  <si>
    <t>Prihodi od poreza</t>
  </si>
  <si>
    <t>Porez i prirez na dohodak od nesamost. rada i drugih samostalnih</t>
  </si>
  <si>
    <t>djelatnosti</t>
  </si>
  <si>
    <t>Porez i prirez na dohodak od nesam.rada do propis.iznosa i</t>
  </si>
  <si>
    <t>dr.samost.djelatn.</t>
  </si>
  <si>
    <t>Por.i prir.na doh.od obrta,od slob.zanim.,od poljop. i šumarstva i</t>
  </si>
  <si>
    <t>drug.djelat.</t>
  </si>
  <si>
    <t>Porez i prir.na doh.od obrta i na doh.od slobod.zanim. koji se utvrđ.</t>
  </si>
  <si>
    <t>paušalno</t>
  </si>
  <si>
    <t>Porez i prirez na dohodak od drugih samost. djelat. koje se povremeno</t>
  </si>
  <si>
    <t>obavljaju</t>
  </si>
  <si>
    <t>Porez i prirez na dohodak od samostalne djelatnosti inozemn. poreznih</t>
  </si>
  <si>
    <t>obveznika</t>
  </si>
  <si>
    <t>Porez i prirez na dohod.od iznajmlj.stanova,soba,postelja putnicima i</t>
  </si>
  <si>
    <t>turistima</t>
  </si>
  <si>
    <t>Porez i prirez po odbitku na dohodak od najamnine i zakupnine</t>
  </si>
  <si>
    <t>Porez i prirez na dohodak po odbitku od imovinskih prava</t>
  </si>
  <si>
    <t>Porez i prirez na dohodak od dividendi i udjela u dobiti</t>
  </si>
  <si>
    <t>Porez i prirez po odbitku od izuzimanja</t>
  </si>
  <si>
    <t>Porez i prirez po odbitku na dohodak od kamata</t>
  </si>
  <si>
    <t>Por.i prir.po odbitku na dobit čl.upr. i zaposl.,dodj.i opc.kupnjom</t>
  </si>
  <si>
    <t>dion.trg.d.</t>
  </si>
  <si>
    <t>Porez i prirez od osiguranja života i dobrovoljnog mirovinskog osiguranja</t>
  </si>
  <si>
    <t>Povrat poreza i prireza na dohodak po godišnjoj prijavi</t>
  </si>
  <si>
    <t>Porez na dobit po odbitku na naknade za korištenje prava intelekt.</t>
  </si>
  <si>
    <t>vlasništva</t>
  </si>
  <si>
    <t>Por.na dobit po odbitku na nak.za usl.istraž.trž., por.savj., reviz.usl. i sl.</t>
  </si>
  <si>
    <t>Porez na dobit po odbitku na dividende i udjele u dobiti</t>
  </si>
  <si>
    <t>Porez na dobit po odbitku na kamate</t>
  </si>
  <si>
    <t>Povrat poreza na dobit po godišnjoj prijavi</t>
  </si>
  <si>
    <t>Porez na kuće za odmor</t>
  </si>
  <si>
    <t>Porez na korištenje javnih površina</t>
  </si>
  <si>
    <t>Ostali stalni porezi na nepokretnu imovinu</t>
  </si>
  <si>
    <t>Porez na nasljedstva i darove</t>
  </si>
  <si>
    <t>Porezi na kapitalne transakcije</t>
  </si>
  <si>
    <t>Porezi na financijske transakcije</t>
  </si>
  <si>
    <t>Porez na promet nekretnina</t>
  </si>
  <si>
    <t>Ostali povremeni porezi na imovinu</t>
  </si>
  <si>
    <t>Porez na dodanu vrijednost pri uvozu</t>
  </si>
  <si>
    <t>Porez na dodanu vrijednost na usluge inozemnih poduzetnika</t>
  </si>
  <si>
    <t>Uplata razlika poreza na dodanu vrijednost po godišnjoj prijavi</t>
  </si>
  <si>
    <t>Povrat poreza na dodanu vrijednost po godišnjoj prijavi</t>
  </si>
  <si>
    <t>Porez na promet proizvoda i usluga</t>
  </si>
  <si>
    <t>Poseban porez na promet upotrebljav. oso.auto.,osob.mot.voz.,plovila i</t>
  </si>
  <si>
    <t>zrakop.</t>
  </si>
  <si>
    <t>Porez na potrošnju alkoholnih i bezalkoholnih pića</t>
  </si>
  <si>
    <t>Poseban porez na osobne automobile, ostala motorna vozila, plovila i</t>
  </si>
  <si>
    <t>zrakoplove</t>
  </si>
  <si>
    <t>Trošarina na energente i električnu energiju</t>
  </si>
  <si>
    <t>Trošarina na alkohol i alkoholna pića</t>
  </si>
  <si>
    <t>Trošarina na pivo</t>
  </si>
  <si>
    <t>Poseban porez na bezalkoholna pića</t>
  </si>
  <si>
    <t>Trošarina na duhanske proizvode</t>
  </si>
  <si>
    <t>Poseban porez na kavu</t>
  </si>
  <si>
    <t>Poseban porez na luksuzne proizvode</t>
  </si>
  <si>
    <t>Porez na cestovna motorna vozila</t>
  </si>
  <si>
    <t>Porez na plovne objekte</t>
  </si>
  <si>
    <t>Porez na tvrtku odnosno naziv tvrtke</t>
  </si>
  <si>
    <t>Ostali nespomenuti porezi na korištenje dobara ili izvođenje aktivnosti</t>
  </si>
  <si>
    <t>Ostali nespomenuti porezi na robu i usluge</t>
  </si>
  <si>
    <t>Porez na dobitke od lutrijskih igara na sreću</t>
  </si>
  <si>
    <t>Porez na dobitke od igara klađenja</t>
  </si>
  <si>
    <t>Porez na automate za zabavne igre</t>
  </si>
  <si>
    <t>Ostali porezi od igara na sreću</t>
  </si>
  <si>
    <t>Naknada za priređivanje lutrijskih igara</t>
  </si>
  <si>
    <t>Naknade za priređivanje igara na sreću u casinima</t>
  </si>
  <si>
    <t>Naknade za priređivanje klađenja</t>
  </si>
  <si>
    <t>Naknade za priređivanje igara na sreću na automatima</t>
  </si>
  <si>
    <t>Naknada za prigodno jednokratno priređivanje igara na sreću</t>
  </si>
  <si>
    <t>Ostale naknade od igara na sreću</t>
  </si>
  <si>
    <t>Carine na uvoz robe i usluga</t>
  </si>
  <si>
    <t>Carinske pristojbe</t>
  </si>
  <si>
    <t>Dio premije za osiguranje od požara</t>
  </si>
  <si>
    <t>Zaprimljeni neprepoznati nalozi</t>
  </si>
  <si>
    <t>Doprinosi</t>
  </si>
  <si>
    <t>Doprinosi za zdravstveno osiguranje</t>
  </si>
  <si>
    <t>Posebni doprinos za poticanje zapošljavanja osoba s invaliditetom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</si>
  <si>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</si>
  <si>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</si>
  <si>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</si>
  <si>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</si>
  <si>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Tekuće pomoći od inozemnih vlada izvan EU</t>
  </si>
  <si>
    <t>Kapitalne pomoći od inozemnih vlada</t>
  </si>
  <si>
    <t>Kapitalne pomoći od inozemnih vlada u EU</t>
  </si>
  <si>
    <t>Kapitalne pomoći od inozemnih vlada izvan EU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</si>
  <si>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</si>
  <si>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</si>
  <si>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</si>
  <si>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 EU</t>
  </si>
  <si>
    <t>Kapitalne pomoći od institucija i tijela  EU</t>
  </si>
  <si>
    <t>Kapitalne pomoći od institucija i tijela EU-Fond solidarnosti potres</t>
  </si>
  <si>
    <t>ožujak 2020</t>
  </si>
  <si>
    <t>Pomoći proračunu iz drugih proračuna</t>
  </si>
  <si>
    <t>Tekuće pomoći proračunu iz drugih proračuna</t>
  </si>
  <si>
    <t>Tekuće pomoći iz državnog proračuna</t>
  </si>
  <si>
    <t>Tekuće pomoći iz županijskih proračuna</t>
  </si>
  <si>
    <t>Tekuće pomoći iz gradskih proračuna</t>
  </si>
  <si>
    <t>Tekuće pomoći iz općinskih proračuna</t>
  </si>
  <si>
    <t>Kapitalne pomoći proračunu iz drugih proračuna</t>
  </si>
  <si>
    <t>Kapitalne pomoći iz državnog proračuna</t>
  </si>
  <si>
    <t>Kapitalne pomoći iz županijskih proračuna</t>
  </si>
  <si>
    <t>Kapitalne pomoći iz gradskih proračuna</t>
  </si>
  <si>
    <t>Kapitalne pomoći iz općinskih proračuna</t>
  </si>
  <si>
    <t>Pomoći od izvanproračunskih korisnika</t>
  </si>
  <si>
    <t>Tekuće pomoći od izvanproračunskih korisnika</t>
  </si>
  <si>
    <t>Tekuće pomoći od HZMO-a, HZZ-a i HZZO-a</t>
  </si>
  <si>
    <t>Tekuće pomoći od ostalih izvanproračunskih korisnika državnog</t>
  </si>
  <si>
    <t>Tekuće pomoći od izvanpror. korisnika župan., gradskih i općinskih</t>
  </si>
  <si>
    <t>Kapitalne pomoći od izvanproračunskih korisnika</t>
  </si>
  <si>
    <t>Kapitalne pomoći od HZMO-a, HZZ-a i HZZO-a</t>
  </si>
  <si>
    <t>Kapitalne pomoći od ostalih izvanproračunskih korisnika državnog</t>
  </si>
  <si>
    <t>Kapitalne pomoći od izvanpror. korisnika župan., gradskih i općinskih</t>
  </si>
  <si>
    <t>Pomoći proračunskim korisnicima iz proračuna koji im nije nadležan</t>
  </si>
  <si>
    <t>Tekuće pomoći proračunskim korisnicima iz proračuna koji im nije</t>
  </si>
  <si>
    <t>Tekuće pomoći iz državnog proračuna proračunskim korisnicima</t>
  </si>
  <si>
    <t>proračuna JLP(R)S</t>
  </si>
  <si>
    <t>Tekuće pomoći prorač. korisnicima iz proračuna JLP(R)S koji im nije</t>
  </si>
  <si>
    <t>Kapitalne pomoći proračunskim korisnicima iz proračuna koji im nije</t>
  </si>
  <si>
    <t>Kapitalne pomoći iz državnog proračuna prorač. korisnicima proračuna</t>
  </si>
  <si>
    <t>JLP(R)S</t>
  </si>
  <si>
    <t>Kapitalne pomoći prorač. kor. iz prorač. JLP(R)S koji im nije nadležan</t>
  </si>
  <si>
    <t>Tekuće pomoći iz državnog proračuna temeljem prijenosa EU sredstava</t>
  </si>
  <si>
    <t>Tekuće pomoći iz proračuna JLP(R)S temeljem prijenosa EU sredstava</t>
  </si>
  <si>
    <t>Tekuće pomoći od prorač. kor. drugog prorač. temeljem prijenosa EU</t>
  </si>
  <si>
    <t>Tekuće pomoći od izvanproračunskog korisnika temeljem prijenosa EU</t>
  </si>
  <si>
    <t>Kapitalne pomoći iz državnog proračuna temeljem prijenosa EU sredstava</t>
  </si>
  <si>
    <t>Kapitalne pomoći iz proračuna JLP(R)S temeljem prijenosa EU sredstava</t>
  </si>
  <si>
    <t>Kapitalne pomoći od prorač. kor. drugog prorač. temeljem prijenosa EU</t>
  </si>
  <si>
    <t>Kapitalne pomoći od izvanproračunskog korisnika temeljem prijenosa EU</t>
  </si>
  <si>
    <t>Prihodi od imovine</t>
  </si>
  <si>
    <t>Prihodi od financijske imovine</t>
  </si>
  <si>
    <t>Prihodi od kamata po vrijednosnim papirima</t>
  </si>
  <si>
    <t>Kamate za trezorske zapise</t>
  </si>
  <si>
    <t>Kamate za mjenice</t>
  </si>
  <si>
    <t>Kamate za obveznice</t>
  </si>
  <si>
    <t>Kamate na oročena sredstva i depozite po viđenju</t>
  </si>
  <si>
    <t>Kamate na oročena sredstva</t>
  </si>
  <si>
    <t>Kamate na depozite po viđenju</t>
  </si>
  <si>
    <t>Prihodi od zateznih kamata</t>
  </si>
  <si>
    <t>Zatezne kamate za doprinose</t>
  </si>
  <si>
    <t>Zatezne kamate iz obveznih odnosa i drugo</t>
  </si>
  <si>
    <t>Prihodi od pozitivnih tečajnih razlika i razlika zbog primjene valutne</t>
  </si>
  <si>
    <t>Prihodi od pozitivnih tečajnih razlika</t>
  </si>
  <si>
    <t>Valutna klauzula</t>
  </si>
  <si>
    <t>Prihodi od dividendi</t>
  </si>
  <si>
    <t>Prihod od dividendi na dionice u kredit.i ost.financ.instit. u javnom sektoru</t>
  </si>
  <si>
    <t>Prihodi od dividendi na dionice u trgovačkim društvima u javnom sektoru</t>
  </si>
  <si>
    <t>Prihod od dividendi na dionice u kredit. i ost.financ.instit.izvan</t>
  </si>
  <si>
    <t>Prihodi od dividendi na dionice u trgovačkim društvima izvan javnog</t>
  </si>
  <si>
    <t>Prihodi iz dobiti trg.društava, kred.i ost.finan.inst. po posebnim propisima</t>
  </si>
  <si>
    <t>Prihodi iz dobiti Hrvatske narodne banke</t>
  </si>
  <si>
    <t>Prihodi iz dobiti trgovačkih društava u javnom sektoru</t>
  </si>
  <si>
    <t>Prihod iz dobiti od poslovanja robnim zalihama</t>
  </si>
  <si>
    <t>Prihodi iz dobiti trgovačkih društava izvan javnog sektora</t>
  </si>
  <si>
    <t>Prihodi iz dobiti kreditnih i ostalih financijskih institucija</t>
  </si>
  <si>
    <t>Prihodi iz dobiti Hrvatske lutrije</t>
  </si>
  <si>
    <t>Ostali prihodi od financijske imovine</t>
  </si>
  <si>
    <t>Premije na izdane vrijednosne papire</t>
  </si>
  <si>
    <t>Prihodi od nefinancijske imovine</t>
  </si>
  <si>
    <t>Naknade za koncesije</t>
  </si>
  <si>
    <t>Naknada za koncesije za pravo na lov</t>
  </si>
  <si>
    <t>Naknada za koncesije za frekvencije</t>
  </si>
  <si>
    <t>Naknada za koncesije na vodama i javnom vodnom dobru</t>
  </si>
  <si>
    <t>Naknada za koncesiju na pomorskom dobru</t>
  </si>
  <si>
    <t>Naknada za koncesije na javnim cestama</t>
  </si>
  <si>
    <t>Naknada za upotrebu pomorskog dobra</t>
  </si>
  <si>
    <t>Naknade za koncesije za carinske zone</t>
  </si>
  <si>
    <t>Naknade za koncesije za obavljanje javne zdravstvene službe i ostale</t>
  </si>
  <si>
    <t>koncesije</t>
  </si>
  <si>
    <t>Prihodi od zakupa i iznajmljivanja imovine</t>
  </si>
  <si>
    <t>Prihodi od zakupa poljoprivrednog zemljišta</t>
  </si>
  <si>
    <t>Prihodi od iznajmljivanja postrojenja i opreme</t>
  </si>
  <si>
    <t>Prihodi od iznajmljivanja stambenih objekata</t>
  </si>
  <si>
    <t>Prihodi od zakupa poslovnih objekata</t>
  </si>
  <si>
    <t>Ostali prihodi od zakupa i iznajmljivanja imovine</t>
  </si>
  <si>
    <t>Naknada za korištenje nefinancijske imovine</t>
  </si>
  <si>
    <t>Naknada za korištenje naftne luke,naftovoda i eksploataciju mineralnih</t>
  </si>
  <si>
    <t>sirovina</t>
  </si>
  <si>
    <t>Nakn. za upotrebu uređaja i usluga kontr. letenja na teritoriju</t>
  </si>
  <si>
    <t>Republ.Hrvatske</t>
  </si>
  <si>
    <t>Naknada za korištenje prostora elektrana</t>
  </si>
  <si>
    <t>Lovozakupnina</t>
  </si>
  <si>
    <t>Naknade za ribolov</t>
  </si>
  <si>
    <t>Spomenička renta</t>
  </si>
  <si>
    <t>Ostale naknade za korištenje nefinancijske imovine</t>
  </si>
  <si>
    <t>Naknade za ceste</t>
  </si>
  <si>
    <t>Godiš.nakn.za upotrebu jav.cesta što se plaća pri registr.motor.i</t>
  </si>
  <si>
    <t>priklj.vozila</t>
  </si>
  <si>
    <t>Naknada za izvanredni prijevoz</t>
  </si>
  <si>
    <t>Korisnička naknada (za prekomjernu upotrebu javne ceste)</t>
  </si>
  <si>
    <t>Naknada za korištenje cestovnog zemljišta</t>
  </si>
  <si>
    <t>Nakn.za upotrebu jav.cesta motornim i priklj.vozilima registr.izvan</t>
  </si>
  <si>
    <t>R.Hrvatske</t>
  </si>
  <si>
    <t>Cestarina za upotrebu autoceste i objekata s naplatom</t>
  </si>
  <si>
    <t>Naknada za obavljanje pratećih djelatnosti</t>
  </si>
  <si>
    <t>Naknada u cijeni goriva</t>
  </si>
  <si>
    <t>Ostale 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</si>
  <si>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</si>
  <si>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</si>
  <si>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</si>
  <si>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međ.org.,inst. i tijelima EU te</t>
  </si>
  <si>
    <t>Prihodi od kamata na dane zajmove međunarodnim organizacijama</t>
  </si>
  <si>
    <t>Prihodi od kamata na dane zajmove institucijama i tijelima EU</t>
  </si>
  <si>
    <t>Prihodi od kamata na dane zajmove inozemnim vladama u EU</t>
  </si>
  <si>
    <t>Prihodi od kamata na dane zajmove inozemnim vladama izvan EU</t>
  </si>
  <si>
    <t>Prihodi od kamata na dane zajmove neprofit. organizac., građanima i</t>
  </si>
  <si>
    <t>Prihodi od kamata na dane zajmove neprof.organiz., građ. i kućanst. u</t>
  </si>
  <si>
    <t>Prihodi od kamata na dane zajmove neprof.org., građ. i kućanst. u</t>
  </si>
  <si>
    <t>Prihodi od kamata na dane zajmove kredit. i ostalim finan.instit.u</t>
  </si>
  <si>
    <t>Prihodi od kamata na dane zajmove kreditnim institucijama u javnom</t>
  </si>
  <si>
    <t>Prihodi od kamata na dane zajmove osiguravajućim društvima u javnom</t>
  </si>
  <si>
    <t>Prihodi od kamata na dane zajmove ostalim financ.institucijama u</t>
  </si>
  <si>
    <t>javnom sektoru</t>
  </si>
  <si>
    <t>Prihodi od kamata na dane zajmove trgovačkim društvima u javnom</t>
  </si>
  <si>
    <t>Prihodi od kamata na dane zajmove kredit. i ostalim fin.inst. izvan</t>
  </si>
  <si>
    <t>Prihodi od kamata na dane zajmove tuz. kredit. instituc. izvan javnog</t>
  </si>
  <si>
    <t>Prihodi od kamata na dane zajmove tuzem. osigur. društvima izvan</t>
  </si>
  <si>
    <t>javnog sektora</t>
  </si>
  <si>
    <t>Prihodi od kamata na dane zajmove ostalim tuz.financ.instit. izvan</t>
  </si>
  <si>
    <t>Prihodi od kamata na dane zajmove inozemnim kreditnim institucijama</t>
  </si>
  <si>
    <t>Prihodi od kamata na dane zajmove inozemnim osiguravajućim društvima</t>
  </si>
  <si>
    <t>Prihodi od kamata na dane zajmove ostalim inozemnim financijskim</t>
  </si>
  <si>
    <t>institucijama</t>
  </si>
  <si>
    <t>Prihodi od kamata na dane zajmove trg. društ. i obrtnicima izvan javnog</t>
  </si>
  <si>
    <t>Prihodi od kamata na dane zajmove tuzem. trgov. društvima izvan javnog</t>
  </si>
  <si>
    <t>Prihodi od kamata na dane zajmove tuzemnim obrtnicima</t>
  </si>
  <si>
    <t>Prihodi od kamata na dane zajmove inozemnim trgovačkim društvima</t>
  </si>
  <si>
    <t>Prihodi od kamata na dane zajmove inozemnim obrtnicima</t>
  </si>
  <si>
    <t>Prihodi od kamata na dane zajmove drugim razinama vlasti</t>
  </si>
  <si>
    <t>Prihodi od kamata na dane zajmove državnom proračunu</t>
  </si>
  <si>
    <t>Prihodi od kamata na dane zajmove županijskim proračunima</t>
  </si>
  <si>
    <t>Prihodi od kamata na dane zajmove gradskim proračunima</t>
  </si>
  <si>
    <t>Prihodi od kamata na dane zajmove općinskim proračunima</t>
  </si>
  <si>
    <t>Prihodi od kamata na dane zajmove HZMO-u, HZZ-u i HZZO-u</t>
  </si>
  <si>
    <t>Prihodi od kamata na dane zajmove ostalim izvanpror.korisnicima</t>
  </si>
  <si>
    <t>drž.proračuna</t>
  </si>
  <si>
    <t>Prihodi od kamata na dane zajmove izvanpr.korisnicima župan., grad. i</t>
  </si>
  <si>
    <t>opć.pror.</t>
  </si>
  <si>
    <t>Prihodi od kamata na dane zajmove po protestiranim jamstvima</t>
  </si>
  <si>
    <t>Prihodi od kamata na dane zajmove neprof.org., građ. i kućan.po</t>
  </si>
  <si>
    <t>protest.jamst.</t>
  </si>
  <si>
    <t>Prihodi od kamata na dane zajmove neprof.org., građ.i kuć.u tuz.po</t>
  </si>
  <si>
    <t>prot.jamstv.</t>
  </si>
  <si>
    <t>Prih. od kamata na dane zajmove nepr.org.,građ.i kuć. u inoz. po</t>
  </si>
  <si>
    <t>Prih. od kamata na dane zajmove kred.i ost.fin.inst. u jav.sekt. po</t>
  </si>
  <si>
    <t>prot.jamst.</t>
  </si>
  <si>
    <t>Prihodi od kamata na dane zajmove kred.inst. u jav.sektoru po</t>
  </si>
  <si>
    <t>Prih.od kamata na dane zajm. osig.društvima u jav.sektoru po</t>
  </si>
  <si>
    <t>Prihodi od kamata na dane zajmove ost.fin.inst. u jav.sektoru po</t>
  </si>
  <si>
    <t>Prihodi od kamata na dane zajmove trg.društ. u jav.sektoru po</t>
  </si>
  <si>
    <t>Prih.od kamata na dane zajmove kred.i finan.inst. izvan jav.sekt.po prot.jamst.</t>
  </si>
  <si>
    <t>Prihodi od kamata na dane zajmove tuz.kred.inst. izvan jav.sekt. po</t>
  </si>
  <si>
    <t>Prihodi od kamata na dane zajmove tuz.osig.društ. izvan jav.sekt.po</t>
  </si>
  <si>
    <t>Prih.od kamata na dane zajm. ost.tuz.fin.inst. izvan jav.sekt.po</t>
  </si>
  <si>
    <t>Prihodi od kamata na dane zajmove inoz.kreditn.instit. po protest.</t>
  </si>
  <si>
    <t>Prihodi od kamata na dane zajmove inoz.osig.društvima  po protest.</t>
  </si>
  <si>
    <t>Prihodi od kamata na dane zajmove ostalim inoz.finan.inst. po</t>
  </si>
  <si>
    <t>Prih.od kamata na dane zajmove trg.dr.i obrtn. izvan jav.sekt.po</t>
  </si>
  <si>
    <t>Prih.od kamata na dane zajmove tuz.trg.društ. izvan jav.sekt. po</t>
  </si>
  <si>
    <t>Prihodi od kamata na dane zajmove tuzemn. obrtnicima po protestiranim</t>
  </si>
  <si>
    <t>Prihodi od kamata na dane zajmove inoz. trg. društvima po protest.</t>
  </si>
  <si>
    <t>Prihodi od kamata na dane zajmove inozem. obrtnicima po protestiranim</t>
  </si>
  <si>
    <t>Prihodi od kamata na dane zajmove drugim razinama vlasti po protest.</t>
  </si>
  <si>
    <t>Prihodi od kamata na dane zajmove državnom proračunu po</t>
  </si>
  <si>
    <t>protestiranim jamstvima</t>
  </si>
  <si>
    <t>Prihodi od kamata na dane zajmove županijskim prorač. po protest.</t>
  </si>
  <si>
    <t>Prihodi od kamata na dane zajmove gradskim proračunima po protest.</t>
  </si>
  <si>
    <t>Prihodi od kamata na dane zajmove općinskim proračunima po protest.</t>
  </si>
  <si>
    <t>Prihodi od kamata na dane zajmove HZMO-u, HZZ-u i HZZO-u po protest.</t>
  </si>
  <si>
    <t>Prihodi od kamata na dane zajmove ost. izvanp.koris.drž.pror.po</t>
  </si>
  <si>
    <t>Prih. od kamata na dane zajm.izvanp.kor. žup., grad.i opć.pror.po</t>
  </si>
  <si>
    <t>protest.jams.</t>
  </si>
  <si>
    <t>Prihodi od upravnih i admin. pristojbi, pristojbi po posebn.propisima i</t>
  </si>
  <si>
    <t>naknada</t>
  </si>
  <si>
    <t>Državne upravne pristojbe</t>
  </si>
  <si>
    <t>Županijske upravne pristojbe</t>
  </si>
  <si>
    <t>Županijske naknade</t>
  </si>
  <si>
    <t>Gradske i općinske upravne pristojbe</t>
  </si>
  <si>
    <t>Ostale naknade utvrđene županijskom/gradskom/općinskom odlukom</t>
  </si>
  <si>
    <t>Administrativne pristojbe HANFA-e</t>
  </si>
  <si>
    <t>Naknada koja se plaća pri izdavanju dugoročnih vrijednosnih papira</t>
  </si>
  <si>
    <t>Naknade za izdana državna jamstva</t>
  </si>
  <si>
    <t>Pristojbe za izdane dozvole za prijelaz državne granice</t>
  </si>
  <si>
    <t>Pristojbe i naknade što ih plaćaju osobe u tranzitu</t>
  </si>
  <si>
    <t>Naknada za pristup podacima Sudskog registra</t>
  </si>
  <si>
    <t>Upravna pristojba u području prava industrijskog vlasništva</t>
  </si>
  <si>
    <t>Prihod od prodaje državnih biljega</t>
  </si>
  <si>
    <t>Boravišne pristojbe</t>
  </si>
  <si>
    <t>Ostale naknade i pristojbe za posebne namjene</t>
  </si>
  <si>
    <t>Ostale nespomenute pristojbe i naknade</t>
  </si>
  <si>
    <t>Prihodi po posebnim propisima</t>
  </si>
  <si>
    <t>Naknada za pregled bilja pri uvozu i provozu</t>
  </si>
  <si>
    <t>Naknada za veterinarsko-sanitarne preglede u prometu preko granice</t>
  </si>
  <si>
    <t>Naknada za dodjelu godišnjeg kontingenta radnih dozvola</t>
  </si>
  <si>
    <t>Naknada za sigurnost plovidbe koja se plaća za strane jahte i brodice</t>
  </si>
  <si>
    <t>Prihodi od prodaje robnih zaliha</t>
  </si>
  <si>
    <t>Ostali prihodi državne uprave za posebne namjene</t>
  </si>
  <si>
    <t>Ostali nespomenuti prihodi državne uprave</t>
  </si>
  <si>
    <t>Vodni doprinos</t>
  </si>
  <si>
    <t>Naknada za zaštitu voda</t>
  </si>
  <si>
    <t>Naknada za uređenje voda</t>
  </si>
  <si>
    <t>Naknada za korištenje voda</t>
  </si>
  <si>
    <t>Ostali prihodi vodnog gospodarstva</t>
  </si>
  <si>
    <t>Mjesni samodoprinos od poljoprivrednika</t>
  </si>
  <si>
    <t>Premija za osiguranje od požara</t>
  </si>
  <si>
    <t>Sufinanciranje cijene usluge, participacije i slično</t>
  </si>
  <si>
    <t>Dopunsko zdravstveno osiguranje</t>
  </si>
  <si>
    <t>Prihodi na temelju refundacija rashoda iz prethodnih godina</t>
  </si>
  <si>
    <t>Prihodi s naslova osiguranja, refundacije štete i totalne štete</t>
  </si>
  <si>
    <t>Ostali prihodi za posebne namjene</t>
  </si>
  <si>
    <t>Ostali nespomenuti prihodi po posebnim propisima</t>
  </si>
  <si>
    <t>Naknade za izdane vrijednosne papire</t>
  </si>
  <si>
    <t>Naknade za izdana jamstva</t>
  </si>
  <si>
    <t>Prihodi od novčane naknade poslodav. zbog nezapoš. osoba s</t>
  </si>
  <si>
    <t>Komunalni doprinosi i naknade</t>
  </si>
  <si>
    <t>Prihodi od prodaje proizvoda i robe te pruženih usluga i prihodi od</t>
  </si>
  <si>
    <t>donacija</t>
  </si>
  <si>
    <t>Prihodi od prodaje proizvoda i robe te pruženih usluga</t>
  </si>
  <si>
    <t>Prihodi od prodaje proizvoda i robe</t>
  </si>
  <si>
    <t>Prihodi od prodanih proizvoda</t>
  </si>
  <si>
    <t>Prihodi od prodanih proizvoda - napitaka</t>
  </si>
  <si>
    <t>Prihodi od prodaje robe</t>
  </si>
  <si>
    <t>Prihodi od pruženih usluga</t>
  </si>
  <si>
    <t>Donacije od pravnih i fizičkih osoba izvan općeg proračuna</t>
  </si>
  <si>
    <t>Tekuće donacije od fizičkih osoba</t>
  </si>
  <si>
    <t>Tekuće donacije od neprofitnih organizacija</t>
  </si>
  <si>
    <t>Tekuće donacije od trgovačkih društava</t>
  </si>
  <si>
    <t>Tekuće donacije od ostalih subjekata izvan općeg proračuna</t>
  </si>
  <si>
    <t>Kapitalne donacije od fizičkih osoba</t>
  </si>
  <si>
    <t>Kapitalne donacije od neprofitnih organizacija</t>
  </si>
  <si>
    <t>Kapitalne donacije od trgovačkih društava</t>
  </si>
  <si>
    <t>Kapitalne donacije od ostalih subjekata izvan općeg proračuna</t>
  </si>
  <si>
    <t>Prihodi iz nadležnog proračuna i od HZZO-a temeljem ugovornih obveza</t>
  </si>
  <si>
    <t>Prihodi iz nadležnog proračuna za financiranje redovne djelatnosti prorač.</t>
  </si>
  <si>
    <t>Prihodi iz nadležnog proračuna za financiranje rashoda poslovanja</t>
  </si>
  <si>
    <t>Prihod za plaće za zaposlene</t>
  </si>
  <si>
    <t>Prihod za plaće za vježbenike</t>
  </si>
  <si>
    <t>Prihod za plaće po sudskim presudama</t>
  </si>
  <si>
    <t>Prihod za korištenje stambenih zgrada i stanova</t>
  </si>
  <si>
    <t>Prihod za korištenje odmarališta, sportskih i rekreacijskih objekata i usluga</t>
  </si>
  <si>
    <t>Prihod za korištenje garaža i parkirališta</t>
  </si>
  <si>
    <t>Prihod za korištenje prijevoznih sredstava</t>
  </si>
  <si>
    <t>Prihod za korištenje kredita uz kamate ispod propisane stope</t>
  </si>
  <si>
    <t>Prihod za dnevni obroci</t>
  </si>
  <si>
    <t>Prihod za ostale plaće u naravi</t>
  </si>
  <si>
    <t>Prihod za plaće za prekovremeni rad</t>
  </si>
  <si>
    <t>Prihod za plaće za posebne uvjete rada</t>
  </si>
  <si>
    <t>Prihod za bonus za uspješan rad</t>
  </si>
  <si>
    <t>Prihod za nagrade</t>
  </si>
  <si>
    <t>Prihod za darovi</t>
  </si>
  <si>
    <t>Prihod za otpremnine</t>
  </si>
  <si>
    <t>Prihod za naknade za bolest, invalidnost i smrtni slučaj</t>
  </si>
  <si>
    <t>Prihod za regres za godišnji odmor</t>
  </si>
  <si>
    <t>Prihod za ostali nenavedeni rashodi za zaposlene</t>
  </si>
  <si>
    <t>Prihod za doprinosi za mirovinsko osiguranje</t>
  </si>
  <si>
    <t>Prihod za doprinosi za obvezno zdravstveno osiguranje</t>
  </si>
  <si>
    <t>Prihod za doprinos za obvezno zdravstveno osiguranje zaštite zdravlja na</t>
  </si>
  <si>
    <t>radu</t>
  </si>
  <si>
    <t>Prihod za ostali doprinosi</t>
  </si>
  <si>
    <t>Prihod za doprinosi za obvezno osiguranje u slučaju nezaposlenosti</t>
  </si>
  <si>
    <t>Prihod za poseban doprinos za poticanje zapošljavanja osoba s</t>
  </si>
  <si>
    <t>Prihod za dnevnice za službeni put u zemlji</t>
  </si>
  <si>
    <t>Prihod za dnevnice za službeni put u inozemstvu</t>
  </si>
  <si>
    <t>Prihod za naknade za smještaj na službenom putu u zemlji</t>
  </si>
  <si>
    <t>Prihod za naknade za smještaj na službenom putu u inozemstvu</t>
  </si>
  <si>
    <t>Prihod za naknade za prijevoz na službenom putu u zemlji</t>
  </si>
  <si>
    <t>Prihod za naknade za prijevoz na službenom putu u inozemstvu</t>
  </si>
  <si>
    <t>Prihod za dnevnice per diem</t>
  </si>
  <si>
    <t>Prihod za ostali rashodi za službena putovanja</t>
  </si>
  <si>
    <t>Prihod za naknade za prijevoz na posao i s posla</t>
  </si>
  <si>
    <t>Prihod za naknade za rad na terenu</t>
  </si>
  <si>
    <t>Prihod za naknade za odvojeni život</t>
  </si>
  <si>
    <t>Prihod za seminari, savjetovanja i simpoziji</t>
  </si>
  <si>
    <t>Prihod za tečajevi i stručni ispiti</t>
  </si>
  <si>
    <t>Prihod za naknada za korištenje privatnog automobila u službene svrhe</t>
  </si>
  <si>
    <t>Prihod za ostale naknade troškova zaposlenima</t>
  </si>
  <si>
    <t>Prihod za uredski materijal</t>
  </si>
  <si>
    <t>Prihod za literatura (publikacije, časopisi, glasila, knjige i ostalo)</t>
  </si>
  <si>
    <t>Prihod za arhivski materijal</t>
  </si>
  <si>
    <t>Prihod za materijal i sredstva za čišćenje i održavanje</t>
  </si>
  <si>
    <t>Prihod za materijal za higijenske potrebe i njegu</t>
  </si>
  <si>
    <t>Prihod za ostali materijal za potrebe redovnog poslovanja</t>
  </si>
  <si>
    <t>Prihod za osnovni materijal i sirovine</t>
  </si>
  <si>
    <t>Prihod za pomoćni i sanitetski materijal</t>
  </si>
  <si>
    <t>Prihod za kalo, rasip, lom i kvar materijala</t>
  </si>
  <si>
    <t>Prihod za namirnice</t>
  </si>
  <si>
    <t>Prihod za roba</t>
  </si>
  <si>
    <t>Prihod za lijekovi</t>
  </si>
  <si>
    <t>Prihod za ostali materijal i sirovine</t>
  </si>
  <si>
    <t>Prihod za električna energija</t>
  </si>
  <si>
    <t>Prihod za topla voda (toplana)</t>
  </si>
  <si>
    <t>Prihod za plin</t>
  </si>
  <si>
    <t>Prihod za motorni benzin i dizel gorivo</t>
  </si>
  <si>
    <t>Prihod za ostali materijali za proizvodnju energije (ugljen, drva, teško ulje)</t>
  </si>
  <si>
    <t>Prihod za materijal i dijelovi za tekuće i investicijsko održavanje</t>
  </si>
  <si>
    <t>Prihod za materijal i dijelovi za tekuće i investic. održavanje transportnih</t>
  </si>
  <si>
    <t>Prihod za ostali materijal i dijelovi za tekuće i investicijsko održavanje</t>
  </si>
  <si>
    <t>Prihod za sitni inventar</t>
  </si>
  <si>
    <t>Prihod za auto gume</t>
  </si>
  <si>
    <t>Prihod za vojna sredstva za jednokratnu upotrebu</t>
  </si>
  <si>
    <t>Prihod za službena, radna i zaštitna odjeća i obuća</t>
  </si>
  <si>
    <t>Prihod za usluge telefona, telefaksa</t>
  </si>
  <si>
    <t>Prihod za usluge interneta</t>
  </si>
  <si>
    <t>Prihod za poštarina (pisma, tiskanice i sl.)</t>
  </si>
  <si>
    <t>Prihod za rent-a-car i taxi prijevoz</t>
  </si>
  <si>
    <t>Prihod za ostale usluge za komunikaciju i prijevoz</t>
  </si>
  <si>
    <t>Prihod za usluge tekućeg i investicijskog održavanja građevinskih</t>
  </si>
  <si>
    <t>Prihod za usluge tekućeg i investicijskog održavanja postrojenja i opreme</t>
  </si>
  <si>
    <t>Prihod za usluge tekućeg i investicijskog održavanja prijevoznih sredstava</t>
  </si>
  <si>
    <t>Prihod za ostale usluge tekućeg i investicijskog održavanja</t>
  </si>
  <si>
    <t>Prihod za elektronski mediji</t>
  </si>
  <si>
    <t>Prihod za tisak</t>
  </si>
  <si>
    <t>Prihod za izložbeni prostor na sajmu</t>
  </si>
  <si>
    <t>Prihod za promidžbeni materijali</t>
  </si>
  <si>
    <t>Prihod za ostale usluge promidžbe i informiranja</t>
  </si>
  <si>
    <t>Prihod za opskrba vodom</t>
  </si>
  <si>
    <t>Prihod za iznošenje i odvoz smeća</t>
  </si>
  <si>
    <t>Prihod za deratizacija i dezinsekcija</t>
  </si>
  <si>
    <t>Prihod za dimnjačarske i ekološke usluge</t>
  </si>
  <si>
    <t>Prihod za pričuva</t>
  </si>
  <si>
    <t>Prihod za ostale komunalne usluge</t>
  </si>
  <si>
    <t>Prihod za zakupnine za zemljišta</t>
  </si>
  <si>
    <t>Prihod za zakupnine i najamnine za građevinske objekte</t>
  </si>
  <si>
    <t>Prihod za zakupnine i najamnine za opremu</t>
  </si>
  <si>
    <t>Prihod za licence</t>
  </si>
  <si>
    <t>Prihod za zakupnine i najamnine za prijevozna sredstva</t>
  </si>
  <si>
    <t>Prihod za ostale  zakupnine i najamnine</t>
  </si>
  <si>
    <t>Prihod za obvezni i preventivni zdravstveni pregledi zaposlenika</t>
  </si>
  <si>
    <t>Prihod za veterinarske usluge</t>
  </si>
  <si>
    <t>Prihod za laboratorijske usluge</t>
  </si>
  <si>
    <t>Prihod za ostale zdravstvene i veterinarske usluge</t>
  </si>
  <si>
    <t>Prihod za autorski honorari</t>
  </si>
  <si>
    <t>Prihod za ugovori o djelu</t>
  </si>
  <si>
    <t>Prihod za usluge odvjetnika i pravnog savjetovanja</t>
  </si>
  <si>
    <t>Prihod za revizorske usluge</t>
  </si>
  <si>
    <t>Prihod za geodetsko-katastarske usluge</t>
  </si>
  <si>
    <t>Prihod za usluge vještačenja</t>
  </si>
  <si>
    <t>Prihod za usluge agencija, studentskog servisa (prijepisi, prijevodi i drugo)</t>
  </si>
  <si>
    <t>Prihod za znanstvenoistraživačke usluge</t>
  </si>
  <si>
    <t>Prihod za ostale intelektualne usluge</t>
  </si>
  <si>
    <t>Prihod za usluge ažuriranja računalnih baza</t>
  </si>
  <si>
    <t>Prihod za usluge razvoja software-a</t>
  </si>
  <si>
    <t>Prihod za ostale računalne usluge</t>
  </si>
  <si>
    <t>Prihod za grafičke i tiskarske usluge, usluge kopiranja i uvezivanja i</t>
  </si>
  <si>
    <t>Prihod za film i izrada fotografija</t>
  </si>
  <si>
    <t>Prihod za uređenje prostora</t>
  </si>
  <si>
    <t>Prihod za usluge pri registraciji prijevoznih sredstava</t>
  </si>
  <si>
    <t>Prihod za usluge čišćenja, pranja i slično</t>
  </si>
  <si>
    <t>Prihod za usluge čuvanja imovine i osoba</t>
  </si>
  <si>
    <t>Prihod za naknada za energetsku uslugu</t>
  </si>
  <si>
    <t>Prihod za ostale nespomenute usluge</t>
  </si>
  <si>
    <t>Prihod za naknade troškova službenog puta</t>
  </si>
  <si>
    <t>Prihod za naknade ostalih troškova</t>
  </si>
  <si>
    <t>Prihod za naknade za rad članovima predstavničkih i izvršnih tijela i</t>
  </si>
  <si>
    <t>Prihod za naknade članovima povjerenstava</t>
  </si>
  <si>
    <t>Prihod za naknade za rad osobama lišenih slobode</t>
  </si>
  <si>
    <t>Prihod za naknade troškova služb.puta članovima predst. i izvrš. tijela i</t>
  </si>
  <si>
    <t>Prihod za ostale slične naknade za rad</t>
  </si>
  <si>
    <t>Prihod za premije osiguranja prijevoznih sredstava</t>
  </si>
  <si>
    <t>Prihod za premije osiguranja ostale imovine</t>
  </si>
  <si>
    <t>Prihod za premije osiguranja zaposlenih</t>
  </si>
  <si>
    <t>Prihod za reprezentacija</t>
  </si>
  <si>
    <t>Prihod za tuzemne članarine</t>
  </si>
  <si>
    <t>Prihod za međunarodne članarine</t>
  </si>
  <si>
    <t>Prihod za norme</t>
  </si>
  <si>
    <t>Prihod za upravne i administrativne pristojbe</t>
  </si>
  <si>
    <t>Prihod za sudske pristojbe</t>
  </si>
  <si>
    <t>Prihod za javnobilježničke pristojbe</t>
  </si>
  <si>
    <t>Prihod za novčana naknada poslodavca zbog nezapošljavanja osoba s</t>
  </si>
  <si>
    <t>Prihod za ostale pristojbe i naknade</t>
  </si>
  <si>
    <t>Prihod za troškovi sudskih postupaka</t>
  </si>
  <si>
    <t>Prihod za rashodi protokola (vijenci, cvijeće, svijeće i slično)</t>
  </si>
  <si>
    <t>Prihod za ostali nespomenuti rashodi poslovanja</t>
  </si>
  <si>
    <t>PRIHOD ZA KAMATE</t>
  </si>
  <si>
    <t>Prihodi za proviziju, usluge banaka</t>
  </si>
  <si>
    <t>Prihodi za stipendije i školarine</t>
  </si>
  <si>
    <t>Prihodi iz nadležnog proračuna za fin. rashoda za nabavu nefinac. imovine</t>
  </si>
  <si>
    <t>Prihodi iz nadležnog proračuna za fin. rashoda za nabavu nefinanc.</t>
  </si>
  <si>
    <t>imovine</t>
  </si>
  <si>
    <t>Prihod za poljoprivredno zemljište</t>
  </si>
  <si>
    <t>Prihod za građevinsko zemljište</t>
  </si>
  <si>
    <t>Prihod za ostala zemljišta</t>
  </si>
  <si>
    <t>Prihod za nafta i zemni plin</t>
  </si>
  <si>
    <t>Prihod za plemeniti metali</t>
  </si>
  <si>
    <t>Prihod za drago kamenje</t>
  </si>
  <si>
    <t>Prihod za ostala rudna bogatstva</t>
  </si>
  <si>
    <t>Prihod za nacionalni parkovi i parkovi prirode</t>
  </si>
  <si>
    <t>Prihod za vodna bogatstva (vode)</t>
  </si>
  <si>
    <t>Prihod za elektromagnetske frekvencije</t>
  </si>
  <si>
    <t>Prihod za ostala nespomenuta prirodna materijalna imovina</t>
  </si>
  <si>
    <t>Prihod za patenti</t>
  </si>
  <si>
    <t>Prihod za koncesije</t>
  </si>
  <si>
    <t>Prihod za ulaganja na tuđoj imovini radi prava korištenja</t>
  </si>
  <si>
    <t>Prihod za višegodišnji zakup građevinskih objekata</t>
  </si>
  <si>
    <t>Prihod za zaštitni znak</t>
  </si>
  <si>
    <t>Prihod za prava korištenja telefonskih linija</t>
  </si>
  <si>
    <t>Prihod za dugogodišnji zakup zemljišta</t>
  </si>
  <si>
    <t>Prihod za ostala nespomenuta prava</t>
  </si>
  <si>
    <t>Prihod za goodwill</t>
  </si>
  <si>
    <t>Prihod za ostala nematerijalna imovina</t>
  </si>
  <si>
    <t>Prihod za stambeni objekti za zaposlene</t>
  </si>
  <si>
    <t>Prihod za stambeni objekti za socijalne skupine građana</t>
  </si>
  <si>
    <t>Prihod za ostali stambeni objekti</t>
  </si>
  <si>
    <t>Prihod za uredski objekti</t>
  </si>
  <si>
    <t>Prihod za bolnice, ostali zdravst.objekti, laborat., umirovlj.domovi i centri</t>
  </si>
  <si>
    <t>Prihod za zgrade znanstvenih i obrazovnih institucija (fakulteti, škole,</t>
  </si>
  <si>
    <t>Prihod za zgrade kult. Institucija (kazal., muzeji, galerije, dom.kult.,</t>
  </si>
  <si>
    <t>Prihod za restorani, odmarališta i ostali ugostiteljski objekti</t>
  </si>
  <si>
    <t>Prihod za sportske dvorane i rekreacijski objekti</t>
  </si>
  <si>
    <t>Prihod za tvorničke hale, skladišta, silosi, garaže i slično</t>
  </si>
  <si>
    <t>Prihod za ostali poslovni građevinski objekti</t>
  </si>
  <si>
    <t>Prihod za ceste</t>
  </si>
  <si>
    <t>Prihod za željeznice</t>
  </si>
  <si>
    <t>Prihod za zrakoplovne piste</t>
  </si>
  <si>
    <t>Prihod za mostovi i tuneli</t>
  </si>
  <si>
    <t>Prihod za ostali slični prometni objekti</t>
  </si>
  <si>
    <t>Prihod za plinovod, vodovod, kanalizacija</t>
  </si>
  <si>
    <t>Prihod za kanali i luke</t>
  </si>
  <si>
    <t>Prihod za iskopi, rudnici i ostali objekti za eksploataciju rudnog bogatstva</t>
  </si>
  <si>
    <t>Prihod za energetski i komunikacijski vodovi</t>
  </si>
  <si>
    <t>Prihod za sportski i rekreacijski tereni</t>
  </si>
  <si>
    <t>Prihod za spomenici (povijesni, kulturni i slično)</t>
  </si>
  <si>
    <t>Prihod za javna rasvjeta</t>
  </si>
  <si>
    <t>Prihod za ostali nespomenuti građevinski objekti</t>
  </si>
  <si>
    <t>Prihod za računala i računalna oprema</t>
  </si>
  <si>
    <t>Prihod za uredski namještaj</t>
  </si>
  <si>
    <t>Prihod za ostala uredska oprema</t>
  </si>
  <si>
    <t>Prihod za radio i TV prijemnici</t>
  </si>
  <si>
    <t>Prihod za telefoni i ostali komunikacijski uređaji</t>
  </si>
  <si>
    <t>Prihod za telefonske i telegrafske centrale s pripadajućim instalacijama</t>
  </si>
  <si>
    <t>Prihod za ostala komunikacijska oprema</t>
  </si>
  <si>
    <t>Prihod za oprema za grijanje, ventilaciju i hlađenje</t>
  </si>
  <si>
    <t>Prihod za oprema za održavanje prostorija</t>
  </si>
  <si>
    <t>Prihod za oprema za protupožarnu zaštitu (osim vozila)</t>
  </si>
  <si>
    <t>Prihod za oprema za civilnu zaštitu</t>
  </si>
  <si>
    <t>Prihod za policijska oprema</t>
  </si>
  <si>
    <t>Prihod za ostala oprema za održavanje i zaštitu</t>
  </si>
  <si>
    <t>Prihod za medicinska oprema</t>
  </si>
  <si>
    <t>Prihod za laboratorijska oprema</t>
  </si>
  <si>
    <t>Prihod za precizni i optički instrumenti</t>
  </si>
  <si>
    <t>Prihod za mjerni i kontrolni uređaji</t>
  </si>
  <si>
    <t>Prihod za strojevi za obradu zemljišta</t>
  </si>
  <si>
    <t>Prihod za ostali instrumenti, uređaji i strojevi</t>
  </si>
  <si>
    <t>Prihod za sportska oprema</t>
  </si>
  <si>
    <t>Prihod za glazbeni instrumenti i oprema</t>
  </si>
  <si>
    <t>Prihod za uređaji</t>
  </si>
  <si>
    <t>Prihod za strojevi</t>
  </si>
  <si>
    <t>Prihod za oprema</t>
  </si>
  <si>
    <t>Prihod za vojna oprema</t>
  </si>
  <si>
    <t>Prihod za osobni automobili</t>
  </si>
  <si>
    <t>Prihod za autobusi</t>
  </si>
  <si>
    <t>Prihod za kombi vozila</t>
  </si>
  <si>
    <t>Prihod za kamioni</t>
  </si>
  <si>
    <t>Prihod za traktori</t>
  </si>
  <si>
    <t>Prihod za terenska vozila (protupožarna, vojna i slično)</t>
  </si>
  <si>
    <t>Prihod za motocikli</t>
  </si>
  <si>
    <t>Prihod za bicikli</t>
  </si>
  <si>
    <t>Prihod za ostala prijevozna sredstva u cestovnom prometu</t>
  </si>
  <si>
    <t>Prihod za lokomotive</t>
  </si>
  <si>
    <t>Prihod za vagoni</t>
  </si>
  <si>
    <t>Prihod za uspinjače</t>
  </si>
  <si>
    <t>Prihod za tramvaji</t>
  </si>
  <si>
    <t>Prihod za ostala prijevozna sredstva u željezničkom prometu i slično</t>
  </si>
  <si>
    <t>Prihod za plovila</t>
  </si>
  <si>
    <t>Prihod za trajekti</t>
  </si>
  <si>
    <t>Prihod za ostala prijevozna sredstva u pomorskom i riječnom prometu</t>
  </si>
  <si>
    <t>Prihod za helikopteri</t>
  </si>
  <si>
    <t>Prihod za zrakoplovi</t>
  </si>
  <si>
    <t>Prihod za ostala prijevozna sredstva u zračnom prometu</t>
  </si>
  <si>
    <t>Prihod za knjige</t>
  </si>
  <si>
    <t>Prihod za djela likovnih umjetnika</t>
  </si>
  <si>
    <t>Prihod za kiparska djela</t>
  </si>
  <si>
    <t>Prihod za ostala umjetnička djela</t>
  </si>
  <si>
    <t>Prihod za muzejski izlošci</t>
  </si>
  <si>
    <t>Prihod za predmeti prirodnih rijetkosti</t>
  </si>
  <si>
    <t>Prihod za ostale nespomenute izložbene vrijednosti</t>
  </si>
  <si>
    <t>Prihod za šume</t>
  </si>
  <si>
    <t>Prihod za ostali višegodišnji nasadi</t>
  </si>
  <si>
    <t>Prihod za osnovno stado</t>
  </si>
  <si>
    <t>Prihod za istraživanje rudnih bogatstava</t>
  </si>
  <si>
    <t>Prihod za ulaganja u računalne programe</t>
  </si>
  <si>
    <t>Prihod za filmovi, kazališne i glazbene predstave</t>
  </si>
  <si>
    <t>Prihod za zvučni i tekstualni zapisi</t>
  </si>
  <si>
    <t>Prihod za radio i TV programi</t>
  </si>
  <si>
    <t>Prihod za kulturne i sportske priredbe</t>
  </si>
  <si>
    <t>Prihod za znanstveni radovi i dokumentacija</t>
  </si>
  <si>
    <t>Prihod za dokumenti prostornog uređenja (prostorni planovi i ostalo)</t>
  </si>
  <si>
    <t>Prihod za ostala umjetnička, literarna i znanstvena djela</t>
  </si>
  <si>
    <t>Prihod za ostala nematerijalna proizvedena imovina</t>
  </si>
  <si>
    <t>Prihod za pohranjene knjige</t>
  </si>
  <si>
    <t>Prihod za pohranjena djela likovnih umjetnika</t>
  </si>
  <si>
    <t>Prihod za pohranjena kiparska djela</t>
  </si>
  <si>
    <t>Prihod za pohranjeni nakit</t>
  </si>
  <si>
    <t>Prihod za arhivska građa</t>
  </si>
  <si>
    <t>Prihod za državna službena kartografija</t>
  </si>
  <si>
    <t>Prihod za ostale pohranjene vrijednosti</t>
  </si>
  <si>
    <t>Prihod za strateške zalihe</t>
  </si>
  <si>
    <t>Prihod za dodatna ulaganja na građevinskim objektima</t>
  </si>
  <si>
    <t>Prihod za dodatna ulaganja na postrojenjima i opremi</t>
  </si>
  <si>
    <t>Prihod za dodatna ulaganja na prijevoznim sredstvima</t>
  </si>
  <si>
    <t>Prihod za dodatna ulaganja za ostalu nefinancijsku imovinu</t>
  </si>
  <si>
    <t>Prihodi iz nadležnog prorač. za fin. izdataka za fin. imovinu i otplatu</t>
  </si>
  <si>
    <t>Prihodi od HZZO-a na temelju ugovornih obveza</t>
  </si>
  <si>
    <t>Kazne, upravne mjere i ostali prihodi</t>
  </si>
  <si>
    <t>Kazne i upravne mjere</t>
  </si>
  <si>
    <t>Kazne za privredne prijestupe</t>
  </si>
  <si>
    <t>Ostale nespomenute kazne</t>
  </si>
  <si>
    <t>Raspored prihoda i prijelazni računi</t>
  </si>
  <si>
    <t>Raspored prihoda</t>
  </si>
  <si>
    <t>Prihodi od prodaje neproizvedene dugotrajne imovine</t>
  </si>
  <si>
    <t>Prihodi od prodaje materijalne imovine - prirodnih bogatstava</t>
  </si>
  <si>
    <t>Prihodi od prodaje ostale prirodne materijalne imovine</t>
  </si>
  <si>
    <t>Prihodi od prodaje nematerijalne imovine</t>
  </si>
  <si>
    <t>Prihodi od prodaje proizvedene dugotrajne imovine</t>
  </si>
  <si>
    <t>Prihodi od prodaje građevinskih objekata</t>
  </si>
  <si>
    <t>Bolnice, ostali zdrav. objekti, laboratorij, umirov. dom. i centri za soc.</t>
  </si>
  <si>
    <t>skrb</t>
  </si>
  <si>
    <t>Zgrade kulturnih institucija (kazališta, muzeji, galerije, knjižnice i sl.)</t>
  </si>
  <si>
    <t>Prihodi od prodaje postrojenja i opreme</t>
  </si>
  <si>
    <t>Prihodi od prodaje prijevoznih sredstava</t>
  </si>
  <si>
    <t>Prihodi od prodaje knjiga, umjetničkih djela i ostalih izložbenih vrijednosti</t>
  </si>
  <si>
    <t>Prihodi od prodaje višegodišnjih nasada i osnovnog stada</t>
  </si>
  <si>
    <t>Prihodi od prodaje nematerijalne proizvedene imovine</t>
  </si>
  <si>
    <t>Prihodi od prodaje plemenitih metala i ostalih pohranjenih vrijednosti</t>
  </si>
  <si>
    <t>Prihodi od prodaje proizvedene kratkotrajne imovine</t>
  </si>
  <si>
    <t>Prihodi od prodaje zaliha</t>
  </si>
  <si>
    <t>Primljeni povrati glavnica danih zajmova i depozita</t>
  </si>
  <si>
    <t>Primici (povrati) glavnice zajmova međunar. org.,inst. i tj. EU, ino.</t>
  </si>
  <si>
    <t>Povrat zajmova danih međunarodnim organizacijama</t>
  </si>
  <si>
    <t>Povrat zajmova danih međunarodnim organizacijama - kratkoročni</t>
  </si>
  <si>
    <t>Povrat zajmova danih međunarodnim organizacijama - dugoročni</t>
  </si>
  <si>
    <t>Povrat zajmova danih institucijama i tijelima EU</t>
  </si>
  <si>
    <t>Povrat zajmova danih institucijama i tijelima EU - kratkoročni</t>
  </si>
  <si>
    <t>Povrat zajmova danih institucijama i tijelima EU - dugoročni</t>
  </si>
  <si>
    <t>Povrat zajmova danih inozemnim vladama u EU</t>
  </si>
  <si>
    <t>Povrat zajmova danih inozemnim vladama u EU - kratkoročni</t>
  </si>
  <si>
    <t>Povrat zajmova danih inozemnim vladama u EU - dugoročni</t>
  </si>
  <si>
    <t>Povrat zajmova danih inozemnim vladama izvan EU</t>
  </si>
  <si>
    <t>Povrat zajmova danih inozemnim vladama izvan EU - kratkoročni</t>
  </si>
  <si>
    <t>Povrat zajmova danih inozemnim vladama izvan EU - dugoročni</t>
  </si>
  <si>
    <t>Primici (povrati) glavnice zajmova danih neprof. org., građanima i</t>
  </si>
  <si>
    <t>Povrat zajmova danih neprofitnim org., građanima i kućanstvima u</t>
  </si>
  <si>
    <t>Povrat zajmova danih neprof. organ.,građ. i kućanstvima u tuzemstvu-</t>
  </si>
  <si>
    <t>Povrat zajmova danih neprof. organ.,građ. i kućanstvima u tuzemstvu -</t>
  </si>
  <si>
    <t>Povrat danih zajmova neprof. org.,građ. i kućanstvima u tuzemstvu po</t>
  </si>
  <si>
    <t>prot. jam.</t>
  </si>
  <si>
    <t>Povrat zajmova danih neprofitnim organizacijama, građanima i</t>
  </si>
  <si>
    <t>kućanstvima u ino.</t>
  </si>
  <si>
    <t>Povrat zajmova danih neprof. org., građ. i kućanstvima u inozemstvu-</t>
  </si>
  <si>
    <t>Povrat zajmova danih neprofitnim org., građ. i kućanstvima u ino. -</t>
  </si>
  <si>
    <t>Primici (povrati) glavnice zajmova danih kred. i ostal. fin. instit. u jav.sek.</t>
  </si>
  <si>
    <t>Povrat zajmova danih kreditnim institucijama u javnom sektoru</t>
  </si>
  <si>
    <t>Povrat zajmova danih kreditnim institucijama u javnom sektoru -</t>
  </si>
  <si>
    <t>Povrat danih zajmova kreditnim institucijama u javnom sektoru po prot.</t>
  </si>
  <si>
    <t>Povrat zajmova danih osiguravajućim društvima u javnom sektoru</t>
  </si>
  <si>
    <t>Povrat zajmova danih osiguravajućim društvima u javnom sektoru -</t>
  </si>
  <si>
    <t>Povrat danih zajmova osiguravajućim društvima u javnom sektoru po prot.</t>
  </si>
  <si>
    <t>Povrat zajmova danih ostalim financijskim institucijama u javnom sektoru</t>
  </si>
  <si>
    <t>Povrat zajmova danih ostalim financijskim instit. u jav. sek. - kratkoročni</t>
  </si>
  <si>
    <t>Povrat zajmova danih ostalim financijskim institucijama u jav. sek. -</t>
  </si>
  <si>
    <t>Povrat danih zajmova ostalim financijskim instit. u jav. sek. po prot. jam.</t>
  </si>
  <si>
    <t>Primici (povrati) glavnice zajmova danih trgovačkim društvima u javnom</t>
  </si>
  <si>
    <t>Povrat zajmova danih trgovačkim društvima u javnom sektoru</t>
  </si>
  <si>
    <t>Povrat zajmova danih trgovačkim društvima u javnom sektoru - kratkoročni</t>
  </si>
  <si>
    <t>Povrat zajmova danih trgovačkim društvima u javnom sektoru - dugoročni</t>
  </si>
  <si>
    <t>Povrat danih zajmova trgovačkim društvima u javnom sektoru po prot.</t>
  </si>
  <si>
    <t>Primici (povrati) glavnice zajmova danih kredit. i ostal. fin. ins. izvan j. s.</t>
  </si>
  <si>
    <t>Povrat zajmova danih tuzemnim kreditnim institucijama izvan javnog</t>
  </si>
  <si>
    <t>Povrat zajmova danih tuzemnim kreditnim instit. izvan jav. sek. -</t>
  </si>
  <si>
    <t>Povrat danih zajmova tuzemnim kreditnim instituc. izvan jav. sek. po</t>
  </si>
  <si>
    <t>Povrat zajmova danih tuzemnim osiguravajućim društvima izvan javnog</t>
  </si>
  <si>
    <t>Povrat zajmova danih tuzemnim osiguravaj. društ. izvan jav. sek. -</t>
  </si>
  <si>
    <t>Povrat zajmova danih tuzemnim osigurava. društ. izvan jav. sek. -</t>
  </si>
  <si>
    <t>Povrat danih zajmova tuzemnim osigurava. društ. izvan jav. sek. po prot.</t>
  </si>
  <si>
    <t>Povrat zajmova danih ostalim tuzemnim financijskim instituc. izvan jav.</t>
  </si>
  <si>
    <t>Povrat zajmova danih ostal. tuzemnim fin. instit. izvan jav. sek. -</t>
  </si>
  <si>
    <t>Povrat zajmova danih ostalim tuzemnim fin. instit. izvan jav. sek. -</t>
  </si>
  <si>
    <t>Povrat danih zajmova ostalim tuzemnim fin. inst. izvan jav. sek. po prot</t>
  </si>
  <si>
    <t>Povrat zajmova danih inozemnim kreditnim institucijama</t>
  </si>
  <si>
    <t>Povrat zajmova danih inozemnim kreditnim institucijama - kratkoročni</t>
  </si>
  <si>
    <t>Povrat zajmova danih inozemnim kreditnim institucijama - dugoročni</t>
  </si>
  <si>
    <t>Povrat zajmova danih inozemnim osiguravajućim društvima</t>
  </si>
  <si>
    <t>Povrat zajmova danih inozemnim osiguravajućim društvima - kratkoročni</t>
  </si>
  <si>
    <t>Povrat zajmova danih inozemnim osiguravajućim društvima - dugoročni</t>
  </si>
  <si>
    <t>Povrat zajmova danih ostalim inozemnim financijskim institucijama</t>
  </si>
  <si>
    <t>Povrat zajmova danih ostalim inozemnim financijskim institucijama -</t>
  </si>
  <si>
    <t>Primici (povrati) glavnice zajmova danih trg. društvima i obrt. izvan jav.</t>
  </si>
  <si>
    <t>Povrat zajmova danih tuzemnim trgovačkim društvima izvan javnog</t>
  </si>
  <si>
    <t>Povrat zajmova danih tuzemnim trgovačkim društ. izvan jav. sek. -</t>
  </si>
  <si>
    <t>Povrat zajmova danih tuzemnim trgovačkim društvima izvan jav. sek. -</t>
  </si>
  <si>
    <t>Povrat danih zajmova tuzemnim trgovač. društvima izvan jav. sek. po</t>
  </si>
  <si>
    <t>Povrat zajmova danih tuzemnim obrtnicima</t>
  </si>
  <si>
    <t>Povrat zajmova danih tuzemnim obrtnicima - kratkoročni</t>
  </si>
  <si>
    <t>Povrat zajmova danih tuzemnim obrtnicima - dugoročni</t>
  </si>
  <si>
    <t>Povrat danih zajmova tuzemnim obrtnicima po protestiranim jamstvima</t>
  </si>
  <si>
    <t>Povrat zajmova danih inozemnim trgovačkim društvima</t>
  </si>
  <si>
    <t>Povrat zajmova danih inozemnim trgovačkim društvima - kratkoročni</t>
  </si>
  <si>
    <t>Povrat zajmova danih inozemnim trgovačkim društvima - dugoročni</t>
  </si>
  <si>
    <t>Povrat zajmova danih inozemnim obrtnicima</t>
  </si>
  <si>
    <t>Povrat zajmova danih inozemnim obrtnicima - kratkoročni</t>
  </si>
  <si>
    <t>Povrat zajmova danih inozemnim obrtnicima - dugoročni</t>
  </si>
  <si>
    <t>Povrat zajmova danih drugim razinama vlasti</t>
  </si>
  <si>
    <t>Povrat zajmova danih državnom proračunu</t>
  </si>
  <si>
    <t>Povrat zajmova danih državnom proračunu - kratkoročni</t>
  </si>
  <si>
    <t>Povrat zajmova danih državnom proračunu - dugoročni</t>
  </si>
  <si>
    <t>Povrat zajmova danih županijskim proračunima</t>
  </si>
  <si>
    <t>Povrat zajmova danih županijskim proračunima - kratkoročni</t>
  </si>
  <si>
    <t>Povrat zajmova danih županijskim proračunima - dugoročni</t>
  </si>
  <si>
    <t>Povrat danih zajmova županijskim proračunima po protestiranim</t>
  </si>
  <si>
    <t>Povrat zajmova danih gradskim proračunima</t>
  </si>
  <si>
    <t>Povrat zajmova danih gradskim proračunima - kratkoročni</t>
  </si>
  <si>
    <t>Povrat zajmova danih gradskim proračunima - dugoročni</t>
  </si>
  <si>
    <t>Povrat danih zajmova gradskim proračunima po protestiranim jamstvima</t>
  </si>
  <si>
    <t>Povrat zajmova danih općinskim proračunima</t>
  </si>
  <si>
    <t>Povrat zajmova danih općinskim proračunima - kratkoročni</t>
  </si>
  <si>
    <t>Povrat zajmova danih općinskim proračunima - dugoročni</t>
  </si>
  <si>
    <t>Povrat danih zajmova općinskim proračunima po protestiranim jamstvima</t>
  </si>
  <si>
    <t>Povrat zajmova danih  HZMO-u, HZZ-u i HZZO-u</t>
  </si>
  <si>
    <t>Povrat zajmova danih HZMO-u, HZZ-u i HZZO-u - kratkoročni</t>
  </si>
  <si>
    <t>Povrat zajmova danih HZMO, HZZ i HZZO - dugoročni</t>
  </si>
  <si>
    <t>Povrat danih zajmova HZMO-u, HZZ-u i HZZO-u po protestiranim</t>
  </si>
  <si>
    <t>Povrat zajmova danih ostalim izvanproračunskim korisnicima državnog</t>
  </si>
  <si>
    <t>Povrat zajmova danih ostalim izvanproračunskim kor. drž. prorač. -</t>
  </si>
  <si>
    <t>Povrat danih zajmova ostalim izvanproračunskim kor. drž. pror. po prot.</t>
  </si>
  <si>
    <t>Povrat zajmova danih izvanproračunskim kor. žup., grad. i općinskih</t>
  </si>
  <si>
    <t>Povrat zajmova danih izvanpror. kor. žup., grad. i općinskih pror.-</t>
  </si>
  <si>
    <t>Povrat danih zajmova izvanpror. kor. žup., grad. i općinsk. pror. po prot.</t>
  </si>
  <si>
    <t>Primici od povrata depozita i jamčevnih pologa</t>
  </si>
  <si>
    <t>Primici od povrata depozita od kreditnih i ostalih fin. instit. - tuzemni</t>
  </si>
  <si>
    <t>Primici od povrata depozita od tuzemnih kred. i ostalih fin. inst.-</t>
  </si>
  <si>
    <t>Primici od povrata depozita od tuzemnih kreditnih i ostalih instit. -</t>
  </si>
  <si>
    <t>Primici od povrata depozita od kreditnih i ostalih fin. inst. - inozemni</t>
  </si>
  <si>
    <t>Primici od povrata depozita od ino. kreditnih i ostalih fin. inst.- kratkoročni</t>
  </si>
  <si>
    <t>Primici od povrata depozita od inozemnih kreditnih i ost. instit.- dugoročni</t>
  </si>
  <si>
    <t>Primici od povrata jamčevnih pologa</t>
  </si>
  <si>
    <t>Primici od povrata jamčevnih pologa - tuzemni</t>
  </si>
  <si>
    <t>Primici od povrata jamčevnih pologa - inozemni</t>
  </si>
  <si>
    <t>Primici od izdanih vrijednosnih papira</t>
  </si>
  <si>
    <t>Trezorski zapisi</t>
  </si>
  <si>
    <t>Trezorski zapisi - tuzemni</t>
  </si>
  <si>
    <t>Trezorski zapisi - inozemni</t>
  </si>
  <si>
    <t>Trezorski zapisi -inozemni</t>
  </si>
  <si>
    <t>Ostali vrijednosni papiri - tuzemni</t>
  </si>
  <si>
    <t>Ostali vrijednosni papiri - tuzemni - kratkoročni</t>
  </si>
  <si>
    <t>Ostali vrijednosni papiri - tuzemni - dugoročni</t>
  </si>
  <si>
    <t>Ostali vrijednosni papiri - inozemni</t>
  </si>
  <si>
    <t>Ostali vrijednosni papiri - inozemni - kratkoročni</t>
  </si>
  <si>
    <t>Ostali vrijednosni papiri - inozemni - dugoročni</t>
  </si>
  <si>
    <t>Primici od prodaje dionica i udjela u glavnici</t>
  </si>
  <si>
    <t>Primici od prod. dion. i udjela u glavnici kred.i ost. fin. instit. u jav. sek.</t>
  </si>
  <si>
    <t>Primici od prodaje dionica i udjela u glavnici trgovačkih društava u jav.</t>
  </si>
  <si>
    <t>Primici od prod. dion. i udjela u glavnici kred. i ost. fin. inst. izvan j. s.</t>
  </si>
  <si>
    <t>Dionice i udjeli u glavnici tuzemnih kreditnih i fin. instit. izvan jav. sek.</t>
  </si>
  <si>
    <t>Dionice i udjeli u glavnici ostalih tuzemnih financ. instit. izvan jav. sek.</t>
  </si>
  <si>
    <t>Dionice i udjeli u glavnici inozemnih kreditnih i ostalih financ. institucija</t>
  </si>
  <si>
    <t>Primici od prodaje dionica i udjela u glavnici trgo. društava izvan jav. sek.</t>
  </si>
  <si>
    <t>Primici od zaduživanja</t>
  </si>
  <si>
    <t>Primljeni krediti i zajmovi od međun. organiz., inst. i tij. EU te inoz. vlada</t>
  </si>
  <si>
    <t>Primljeni zajmovi od međunarodnih organizacija</t>
  </si>
  <si>
    <t>Primljeni zajmovi od međunarodnih organizacija - kratkoročni</t>
  </si>
  <si>
    <t>Primljeni zajmovi od međunarodnih organizacija - dugoročni</t>
  </si>
  <si>
    <t>Primljeni krediti i zajmovi od institucija i tijela EU</t>
  </si>
  <si>
    <t>Primljeni krediti i zajmovi od institucija i tijela EU - kratkoročni</t>
  </si>
  <si>
    <t>Primljeni krediti i zajmovi od institucija i tijela EU - dugoročni</t>
  </si>
  <si>
    <t>Primljeni zajmovi od inozemnih vlada u EU</t>
  </si>
  <si>
    <t>Primljeni zajmovi od inozemnih vlada u EU - kratkoročni</t>
  </si>
  <si>
    <t>Primljeni zajmovi od inozemnih vlada u EU - dugoročni</t>
  </si>
  <si>
    <t>Primljeni zajmovi od inozemnih vlada izvan EU</t>
  </si>
  <si>
    <t>Primljeni zajmovi od inozemnih vlada izvan EU - kratkoročni</t>
  </si>
  <si>
    <t>Primljeni zajmovi od inozemnih vlada izvan EU - dugoročni</t>
  </si>
  <si>
    <t>Primljeni krediti i zajmovi od kreditnih i ostalih financ. instit. u jav. sek.</t>
  </si>
  <si>
    <t>Primljeni krediti od kreditnih institucija u javnom sektoru</t>
  </si>
  <si>
    <t>Primljeni krediti od kreditnih institucija u javnom sektoru - kratkoročni</t>
  </si>
  <si>
    <t>Primljeni krediti od kreditnih institucija u javnom sektoru - dugoročni</t>
  </si>
  <si>
    <t>Primljeni financijski leasing od kreditnih institucija u javnom sektoru</t>
  </si>
  <si>
    <t>Primljeni zajmovi po faktoringu od kreditnih institucija u javnom sektoru</t>
  </si>
  <si>
    <t>Primljeni zajmovi od osiguravajućih društava u javnom sektoru</t>
  </si>
  <si>
    <t>Primljeni zajmovi od osiguravajućih društava u javnom sektoru -</t>
  </si>
  <si>
    <t>Primljeni zajmovi od osiguravajućih društava u javnom sektoru - dugoročni</t>
  </si>
  <si>
    <t>Primljeni zajmovi po faktoringu od osiguravajućih društava u javnom</t>
  </si>
  <si>
    <t>Primljeni zajmovi od ostalih financijskih institucija u javnom sektoru</t>
  </si>
  <si>
    <t>Primljeni zajmovi od ostalih financijskih institucija u jav. sek. - kratkoročni</t>
  </si>
  <si>
    <t>Primljeni zajmovi od ostalih financijskih institucija u javn. sekt. -</t>
  </si>
  <si>
    <t>Primljeni financijski leasing od ostalih financijskih institucija u jav. sek.</t>
  </si>
  <si>
    <t>Primljeni zajmovi po faktoringu od ostalih financijskih instit. u jav. sek.</t>
  </si>
  <si>
    <t>Primljeni zajmovi od trgovačkih društava u javnom sektoru</t>
  </si>
  <si>
    <t>Primljeni zajmovi od trgovačkih društava u javnom sektoru - kratkoročni</t>
  </si>
  <si>
    <t>Primljeni zajmovi od trgovačkih društava u javnom sektoru - dugoročni</t>
  </si>
  <si>
    <t>Primljeni robni zajmovi od trgovačkih društava u javnom sektoru</t>
  </si>
  <si>
    <t>Primljeni zajmovi po faktoringu od trgovačkih društava u javnom sektoru</t>
  </si>
  <si>
    <t>Primljeni krediti i zajmovi od kreditnih i ostalih fin. inst. izvan jav. sek.</t>
  </si>
  <si>
    <t>Primljeni krediti od tuzemnih kreditnih institucija izvan javnog sektora</t>
  </si>
  <si>
    <t>Primljeni krediti od tuzemnih kreditnih instit. izvan jav. sek. - kratkoročni</t>
  </si>
  <si>
    <t>Primljeni krediti od tuzemnih kreditnih institucija izvan jav. sek. -</t>
  </si>
  <si>
    <t>Primljeni financijski leasing od tuzemnih kreditnih instit. izvan jav. sek.</t>
  </si>
  <si>
    <t>Primljeni zajmovi po faktoringu od tuzemnih kreditnih inst. izvan jav. sek.</t>
  </si>
  <si>
    <t>Primljeni zajmovi od tuzemnih osiguravajućih društava izvan javnog</t>
  </si>
  <si>
    <t>Primljeni zajmovi od tuzemnih osigurav. društava izvan jav. sek. -</t>
  </si>
  <si>
    <t>Primljeni zajmovi od tuzemnih osiguravajućih društava izvan jav. sek.-</t>
  </si>
  <si>
    <t>Primljeni zajmovi po faktoringu od tuzemnih osigurava. društava izvan jav.</t>
  </si>
  <si>
    <t>Primljeni zajmovi od ostalih tuzemnih fin. inst. izvan jav. sek.</t>
  </si>
  <si>
    <t>Primljeni zajmovi od ostalih tuzemnih fin. inst. izvan jav. sek.- kratkoročni</t>
  </si>
  <si>
    <t>Primljeni zajmovi od ostalih tuzemnih fin. inst. izvan jav. sek.-dugoročni</t>
  </si>
  <si>
    <t>Primljeni financijski leasing od ostalih tuzemnih fin. instit. izvan jav. sek.</t>
  </si>
  <si>
    <t>Primljeni zajmovi po faktoringu od ost. tuzemnih fin. instit. izvan jav. sek.</t>
  </si>
  <si>
    <t>Primljeni krediti od inozemnih kreditnih institucija</t>
  </si>
  <si>
    <t>Primljeni krediti od inozemnih kreditnih institucija - kratkoročni</t>
  </si>
  <si>
    <t>Primljeni krediti od inozemnih kreditnih institucija - dugoročni</t>
  </si>
  <si>
    <t>Primljeni financijski leasing od inozemnih kreditnih institucija</t>
  </si>
  <si>
    <t>Primljeni zajmovi po faktoringu od inozemnih kreditnih institucija</t>
  </si>
  <si>
    <t>Primljeni zajmovi od inozemnih osiguravajućih društava</t>
  </si>
  <si>
    <t>Primljeni zajmovi od inozemnih osiguravajućih društava - kratkoročni</t>
  </si>
  <si>
    <t>Primljeni zajmovi od inozemnih osiguravajućih društava - dugoročni</t>
  </si>
  <si>
    <t>Primljeni zajmovi po faktoringu od inozemnih osiguravajućih društava</t>
  </si>
  <si>
    <t>Primljeni zajmovi od ostalih inozemnih financijskih institucija</t>
  </si>
  <si>
    <t>Primljeni zajmovi od ostalih inozemnih financijskih institucija - kratkoročni</t>
  </si>
  <si>
    <t>Primljeni zajmovi od ostalih inozemnih financijskih institucija - dugoročni</t>
  </si>
  <si>
    <t>Primljeni financijski leasing od ostalih inozemnih financijskih institucija</t>
  </si>
  <si>
    <t>Primljeni zajmovi po faktoringu od ostalih inozemnih financijskih institucija</t>
  </si>
  <si>
    <t>Primljeni zajmovi od trgovačkih društava i obrtnika izvan javnog sektora</t>
  </si>
  <si>
    <t>Primljeni zajmovi od tuzemnih trgovačkih društava izvan javnog sektora</t>
  </si>
  <si>
    <t>Primljeni zajmovi od tuzemnih trgov. druš. izvan javnog sektora -</t>
  </si>
  <si>
    <t>Primljeni robni zajmovi od tuzemnih trgovačkih društava izvan javnog</t>
  </si>
  <si>
    <t>Primljeni zajmovi po faktoringu od tuzemnih trgova. druš. izvan javnog</t>
  </si>
  <si>
    <t>Primljeni zajmovi od tuzemnih obrtnika</t>
  </si>
  <si>
    <t>Primljeni zajmovi od tuzemnih obrtnika - kratkoročni</t>
  </si>
  <si>
    <t>Primljeni zajmovi od tuzemnih obrtnika - dugoročni</t>
  </si>
  <si>
    <t>Primljeni robni zajmovi od tuzemnih obrtnika</t>
  </si>
  <si>
    <t>Primljeni zajmovi po faktoringu od tuzemnih obrtnika</t>
  </si>
  <si>
    <t>Primljeni zajmovi od inozemnih trgovačkih društava</t>
  </si>
  <si>
    <t>Primljeni zajmovi od inozemnih trgovačkih društava - kratkoročni</t>
  </si>
  <si>
    <t>Primljeni zajmovi od inozemnih trgovačkih društava - dugoročni</t>
  </si>
  <si>
    <t>Primljeni robni zajmovi od inozemnih trgovačkih društava</t>
  </si>
  <si>
    <t>Primljeni zajmovi po faktoringu od inozemnih trgovačkih društava</t>
  </si>
  <si>
    <t>Primljeni zajmovi od inozemnih obrtnika</t>
  </si>
  <si>
    <t>Primljeni zajmovi od inozemnih obrtnika - kratkoročni</t>
  </si>
  <si>
    <t>Primljeni zajmovi od inozemnih obrtnika - dugoročni</t>
  </si>
  <si>
    <t>Primljeni robni zajmovi od inozemnih obrtnika</t>
  </si>
  <si>
    <t>Primljeni zajmovi po faktoringu od inozemnih obrtnika</t>
  </si>
  <si>
    <t>Primljeni zajmovi od drugih razina vlasti</t>
  </si>
  <si>
    <t>Primljeni zajmovi od državnog proračuna</t>
  </si>
  <si>
    <t>Primljeni zajmovi od državnog proračuna - kratkoročni</t>
  </si>
  <si>
    <t>Primljeni zajmovi od državnog proračuna - dugoročni</t>
  </si>
  <si>
    <t>Primljeni zajmovi od županijskih proračuna</t>
  </si>
  <si>
    <t>Primljeni zajmovi od županijskih proračuna - kratkoročni</t>
  </si>
  <si>
    <t>Primljeni zajmovi od županijskih proračuna - dugoročni</t>
  </si>
  <si>
    <t>Primljeni zajmovi od gradskih proračuna</t>
  </si>
  <si>
    <t>Primljeni zajmovi od gradskih proračuna - kratkoročni</t>
  </si>
  <si>
    <t>Primljeni zajmovi od gradskih proračuna - dugoročni</t>
  </si>
  <si>
    <t>Primljeni zajmovi od općinskih proračuna</t>
  </si>
  <si>
    <t>Primljeni zajmovi od općinskih proračuna - kratkoročni</t>
  </si>
  <si>
    <t>Primljeni zajmovi od općinskih proračuna - dugoročni</t>
  </si>
  <si>
    <t>Primljeni zajmovi od HZMO-a, HZZ-a i HZZO-a</t>
  </si>
  <si>
    <t>Primljeni zajmovi od HZMO-a, HZZ-a i HZZO-a - kratkoročni</t>
  </si>
  <si>
    <t>Primljeni zajmovi od HZMO-a, HZZ-a i HZZO-a - dugoročni</t>
  </si>
  <si>
    <t>Primljeni zajmovi od ostalih izvanproračunskih korisnika državnog</t>
  </si>
  <si>
    <t>Primljeni zajmovi od ostalih izvanproračunskih kor. drž. prorač. -</t>
  </si>
  <si>
    <t>Primljeni zajmovi od izvanproračunskih kor. župan., grad. i općinskih</t>
  </si>
  <si>
    <t>Primljeni zajmovi od izvanpror. kor. žup., grad. i općinskih pror.-</t>
  </si>
  <si>
    <t>Primljeni zajmovi od izvanpror. kor. žup., gradskih i općinskih pror-</t>
  </si>
  <si>
    <t>Primici od prodaje vrijednosnih papira iz portfelja</t>
  </si>
  <si>
    <t>Primici za komercijalne i blagajničke zapise</t>
  </si>
  <si>
    <t>Primici za obveznice</t>
  </si>
  <si>
    <t>Primici za opcije i druge financijske derivate</t>
  </si>
  <si>
    <t>Primici za ostale vrijednosne papire</t>
  </si>
  <si>
    <t>Raspored primitaka</t>
  </si>
  <si>
    <t>Vlastiti izvori</t>
  </si>
  <si>
    <t>Vlastiti izvori i ispravak vlastitih izvora</t>
  </si>
  <si>
    <t>Vlastiti izvori iz proračuna</t>
  </si>
  <si>
    <t>Izvori vlasništva iz proračuna za nefinancijsku imovinu</t>
  </si>
  <si>
    <t>Izvori vlasništva iz proračuna za financijsku imovinu</t>
  </si>
  <si>
    <t>Ostali vlastiti izvori</t>
  </si>
  <si>
    <t>Ostali izvori vlasništva za nefinancijsku imovinu</t>
  </si>
  <si>
    <t>Ostali izvori vlasništva za financijsku imovinu</t>
  </si>
  <si>
    <t>Ispravak vlastitih izvora za obveze</t>
  </si>
  <si>
    <t>Ispravak vlastitih izvora iz proračuna za obveze</t>
  </si>
  <si>
    <t>Ispravak izvora vlasništva iz proračuna za obveze</t>
  </si>
  <si>
    <t>Ispravak ostalih vlastitih izvora za obveze</t>
  </si>
  <si>
    <t>Ispravak ostalih izvora vlasništva za obveze</t>
  </si>
  <si>
    <t>Promjene u vrijednosti i obujmu imovine i obveza</t>
  </si>
  <si>
    <t>Promjene u vrijednosti i obujmu imovine</t>
  </si>
  <si>
    <t>Promjene u vrijednosti imovine</t>
  </si>
  <si>
    <t>Promjene u obujmu imovine</t>
  </si>
  <si>
    <t>Promjene u vrijednosti i obujmu obveza</t>
  </si>
  <si>
    <t>Promjene u vrijednosti obveza</t>
  </si>
  <si>
    <t>Promjene u obujmu obveza</t>
  </si>
  <si>
    <t>Rezultat poslovanja</t>
  </si>
  <si>
    <t>Utvrđivanje rezultata poslovanja</t>
  </si>
  <si>
    <t>Obračun  prihoda i rashoda poslovanja</t>
  </si>
  <si>
    <t>Obračun prihoda i rashoda poslovanja</t>
  </si>
  <si>
    <t>Obračun prihoda i rashoda od nefinancijske imovine</t>
  </si>
  <si>
    <t>Obračun primitaka i izdataka od financijske imovine</t>
  </si>
  <si>
    <t>Višak/manjak prihoda</t>
  </si>
  <si>
    <t>Višak prihoda</t>
  </si>
  <si>
    <t>Višak prihoda poslovanja</t>
  </si>
  <si>
    <t>Višak prihoda od nefinancijske imovine</t>
  </si>
  <si>
    <t>Višak primitaka od financijske imovine</t>
  </si>
  <si>
    <t>Manjak prihoda</t>
  </si>
  <si>
    <t>Manjak prihoda poslovanja</t>
  </si>
  <si>
    <t>Manjak prihoda od nefinancijske imovine</t>
  </si>
  <si>
    <t>Manjak primitaka od financijske imovine</t>
  </si>
  <si>
    <t>Obračunati prihodi poslovanja</t>
  </si>
  <si>
    <t>Obračunati prihodi od poreza</t>
  </si>
  <si>
    <t>Obračunati doprinosi</t>
  </si>
  <si>
    <t>Obračunati doprinosi za obvezno zdravstveno osiguranje</t>
  </si>
  <si>
    <t>Obračunati doprinosi za mirovinsko osiguranje</t>
  </si>
  <si>
    <t>Obračunati doprinosi za zapošljavanje</t>
  </si>
  <si>
    <t>Obračunate pomoći iz inozemstva i od subjekata unutar općeg proračuna</t>
  </si>
  <si>
    <t>Tekuće pomoći od institucija i tijela EU</t>
  </si>
  <si>
    <t>Kapitalne pomoći od institucija i tijela EU</t>
  </si>
  <si>
    <t>Kapitalne pomoći od proračunskog kor. dr. prorač. temeljem prijenosa</t>
  </si>
  <si>
    <t>Obračunati prihodi od imovine</t>
  </si>
  <si>
    <t>Prihodi iz dobiti trg, društava, kredit. i ostalih fin inst. po pos. propisima</t>
  </si>
  <si>
    <t>Prihodi od kam. na dane zajmove međunar. org., inst. i tijel. EU, inoz.</t>
  </si>
  <si>
    <t>vladima</t>
  </si>
  <si>
    <t>Prihodi od kamata na dane zajmove neprof. org., građanima i</t>
  </si>
  <si>
    <t>Prihodi od kamata na dane zajmove kreditnim i ostalim fin. instit. u jav.</t>
  </si>
  <si>
    <t>Prihodi od kamata na dane zajmove kred. i ostalim fin. instit. izvan jav.</t>
  </si>
  <si>
    <t>Prihodi od kamata na dane zajmove trgovačkim društvima i obrt. izvan</t>
  </si>
  <si>
    <t>jav. sek.</t>
  </si>
  <si>
    <t>Prihodi od kamata na dane zajmove po prot. jam. neprof. org., građ. i kuć.</t>
  </si>
  <si>
    <t>Prihodi od kam. za zajmove po prot. jam. kred. i ost. fin. inst. u jav. sek.</t>
  </si>
  <si>
    <t>Prihodi od kamata na dane zajmove po protest. jamst. trg. druš. u jav.</t>
  </si>
  <si>
    <t>Prih. od kam. za zaj. po prot. jam. Kred. i ost. fin. instit. izvan jav. sekt.</t>
  </si>
  <si>
    <t>Prihodi od kam. na dane zajmove po protestiranim jam. trg. dr. izvan jav.</t>
  </si>
  <si>
    <t>Prihodi od kam. na dane zajmove po protestiranim jamstvima dr.</t>
  </si>
  <si>
    <t>razinama vlasti</t>
  </si>
  <si>
    <t>Obrač. prihodi od uprav. i admin. pristojbi, pristojbi po pos. prop. i</t>
  </si>
  <si>
    <t>Prihodi od novčane naknade poslodavca zbog nezapošljavanja osoba s</t>
  </si>
  <si>
    <t>invalidit.</t>
  </si>
  <si>
    <t>Obračunati ostali prihodi</t>
  </si>
  <si>
    <t>Prihodi od prodaje proizvoda i roba i pruženih usluga</t>
  </si>
  <si>
    <t>Obračunati prihodi iz proračuna</t>
  </si>
  <si>
    <t>Obračunati prihodi od HZZO-a na temelju ugovornih obveza</t>
  </si>
  <si>
    <t>Kazne i upravne mjere te ostali prihodi</t>
  </si>
  <si>
    <t>Kazne za prekršaje u prometu</t>
  </si>
  <si>
    <t>Kazne i druge mjere za kaznenom postupku</t>
  </si>
  <si>
    <t>Obračunati prihodi od prodaje nefinancijske imovine</t>
  </si>
  <si>
    <t>Obračunati prihodi od prodaje neproizvedene dugotrajne imovine</t>
  </si>
  <si>
    <t>Obračunati prihodi od prodaje proizvedene dugotrajne imovine</t>
  </si>
  <si>
    <t>Obračunati prihodi od prodaje plemenitih metala i ost. pohranjenih</t>
  </si>
  <si>
    <t>vrijednosti</t>
  </si>
  <si>
    <t>Obračunati prihodi od prodaje proizvedene kratkotrajne imovine</t>
  </si>
  <si>
    <t>Rezerviranja viška prihoda</t>
  </si>
  <si>
    <t>Rezerviranja za otplatu zajmova/kredita koji dospijevaju u tekućoj godinu</t>
  </si>
  <si>
    <t>Ostala rezerviranja (stalna pričuva i drugo)</t>
  </si>
  <si>
    <t>Izvanbilančni zapisi</t>
  </si>
  <si>
    <t>Izvanbilančni zapisi - aktiva</t>
  </si>
  <si>
    <t>Tuđa imovina dobivena na korištenje</t>
  </si>
  <si>
    <t>Izvanbilančni zapisi aktiva - obveze po sudskim sporovima</t>
  </si>
  <si>
    <t>Primljena jamstva</t>
  </si>
  <si>
    <t>Dana jamstva</t>
  </si>
  <si>
    <t>Dana kreditna pisma</t>
  </si>
  <si>
    <t>Instrumenti osiguranja plaćanja</t>
  </si>
  <si>
    <t>Potencijalne obveze po osnovi sudskih sporova u tijeku</t>
  </si>
  <si>
    <t>Ostali izvanbilančni zapisi</t>
  </si>
  <si>
    <t>Izvanbilančni zapisi - pasiva</t>
  </si>
  <si>
    <t>Izvanbilančni zapisis pasiva - obveze po sudskim sporovima</t>
  </si>
  <si>
    <t>66 Prihodi od prodaje proizvoda i robe te pruženih usluga, prihodi od donacija te povrati po protestiranim jamstvima</t>
  </si>
  <si>
    <t>RAZLIKA PRIMITAKA I IZDATAKA</t>
  </si>
  <si>
    <t xml:space="preserve"> 3 Rashodi poslovanja</t>
  </si>
  <si>
    <t>GLAVA 18505 / 6138 DRŽAVNI URED ZA REVIZIJU</t>
  </si>
  <si>
    <t>1 OPĆI PRIHODI I PRIMICI</t>
  </si>
  <si>
    <t>Opći prihodi i primici</t>
  </si>
  <si>
    <t>3 VLASTITI PRIHODI</t>
  </si>
  <si>
    <t>Vlastiti prihodi</t>
  </si>
  <si>
    <t>Europski socijalni fond</t>
  </si>
  <si>
    <t>Sredstva učešća u pomoći</t>
  </si>
  <si>
    <t>5 POMOĆI</t>
  </si>
  <si>
    <t>Fond solidarnosti EU - potres ožujak 2020.</t>
  </si>
  <si>
    <t>IZVOR 11 Opći prihodi i primici</t>
  </si>
  <si>
    <t>IZVOR 31 Vlastiti prihodi</t>
  </si>
  <si>
    <t>IZVOR 5761 Fond solidarnosti EU - potres ožujak 2020.</t>
  </si>
  <si>
    <t>IZVOR 12 Sredstva učešća u pomoći</t>
  </si>
  <si>
    <t>IZVOR 561 Europski socijalni fond</t>
  </si>
  <si>
    <t>PLAN ZA 
2025.</t>
  </si>
  <si>
    <t>ŠIFRA / NAZIV</t>
  </si>
  <si>
    <t>IZVOR 815</t>
  </si>
  <si>
    <t xml:space="preserve"> Namjenski primici - NPOO</t>
  </si>
  <si>
    <t>8 NAMJENSKI</t>
  </si>
  <si>
    <t>IZVOR 815  Namjenski primici - NPOO</t>
  </si>
  <si>
    <t>Usluge telefona, interneta, pošte i prijevoza</t>
  </si>
  <si>
    <t>3231 Usluge telefona, interneta, pošte i prijevoza</t>
  </si>
  <si>
    <t>3231 Usluge telefona,interneta, pošte i prijevoza</t>
  </si>
  <si>
    <t>8 NAMJENSKI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</si>
</sst>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n_-;\-* #,##0.00\ _k_n_-;_-* &quot;-&quot;??\ _k_n_-;_-@_-"/>
    <numFmt numFmtId="165" formatCode="#,##0.0"/>
    <numFmt numFmtId="166" formatCode="#.##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color rgb="FF000000"/>
      <name val="Arial"/>
      <family val="2"/>
    </font>
    <font>
      <b/>
      <sz val="8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7">
    <xf numFmtId="0" fontId="0" fillId="0" borderId="0" xfId="0"/>
    <xf numFmtId="0" fontId="2" fillId="0" borderId="0" xfId="0" applyFont="1" applyAlignment="1">
      <alignment horizontal="righ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3" fontId="2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horizontal="left" vertical="center" wrapText="1"/>
    </xf>
    <xf numFmtId="3" fontId="2" fillId="9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8" borderId="1" xfId="0" applyFont="1" applyFill="1" applyBorder="1" applyAlignment="1">
      <alignment horizontal="left" vertical="center" wrapText="1"/>
    </xf>
    <xf numFmtId="3" fontId="2" fillId="8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3" fontId="2" fillId="7" borderId="1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3" fontId="2" fillId="10" borderId="1" xfId="0" applyNumberFormat="1" applyFont="1" applyFill="1" applyBorder="1" applyAlignment="1">
      <alignment vertical="center" wrapText="1"/>
    </xf>
    <xf numFmtId="3" fontId="2" fillId="10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righ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right" vertical="center" wrapText="1"/>
    </xf>
    <xf numFmtId="0" fontId="4" fillId="4" borderId="0" xfId="0" applyFont="1" applyFill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Continuous"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3" fontId="5" fillId="14" borderId="1" xfId="0" applyNumberFormat="1" applyFont="1" applyFill="1" applyBorder="1" applyAlignment="1">
      <alignment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3" fontId="2" fillId="14" borderId="1" xfId="0" applyNumberFormat="1" applyFont="1" applyFill="1" applyBorder="1" applyAlignment="1">
      <alignment vertical="center" wrapText="1"/>
    </xf>
    <xf numFmtId="0" fontId="2" fillId="14" borderId="6" xfId="0" applyFont="1" applyFill="1" applyBorder="1" applyAlignment="1">
      <alignment horizontal="left" vertical="center" wrapText="1"/>
    </xf>
    <xf numFmtId="0" fontId="2" fillId="14" borderId="3" xfId="0" applyFont="1" applyFill="1" applyBorder="1" applyAlignment="1">
      <alignment horizontal="left" vertical="center" wrapText="1"/>
    </xf>
    <xf numFmtId="3" fontId="2" fillId="14" borderId="3" xfId="0" applyNumberFormat="1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Continuous" wrapText="1"/>
    </xf>
    <xf numFmtId="4" fontId="9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4" fontId="6" fillId="0" borderId="0" xfId="0" pivotButton="1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 indent="1"/>
    </xf>
    <xf numFmtId="0" fontId="3" fillId="12" borderId="16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vertical="center" wrapText="1"/>
    </xf>
    <xf numFmtId="3" fontId="5" fillId="14" borderId="15" xfId="0" applyNumberFormat="1" applyFont="1" applyFill="1" applyBorder="1" applyAlignment="1">
      <alignment vertical="center" wrapText="1"/>
    </xf>
    <xf numFmtId="3" fontId="2" fillId="14" borderId="15" xfId="0" applyNumberFormat="1" applyFont="1" applyFill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2" fillId="9" borderId="15" xfId="0" applyNumberFormat="1" applyFont="1" applyFill="1" applyBorder="1" applyAlignment="1">
      <alignment vertical="center" wrapText="1"/>
    </xf>
    <xf numFmtId="3" fontId="2" fillId="5" borderId="15" xfId="0" applyNumberFormat="1" applyFont="1" applyFill="1" applyBorder="1" applyAlignment="1">
      <alignment vertical="center" wrapText="1"/>
    </xf>
    <xf numFmtId="3" fontId="2" fillId="8" borderId="15" xfId="0" applyNumberFormat="1" applyFont="1" applyFill="1" applyBorder="1" applyAlignment="1">
      <alignment vertical="center" wrapText="1"/>
    </xf>
    <xf numFmtId="3" fontId="2" fillId="7" borderId="15" xfId="0" applyNumberFormat="1" applyFont="1" applyFill="1" applyBorder="1" applyAlignment="1">
      <alignment vertical="center" wrapText="1"/>
    </xf>
    <xf numFmtId="3" fontId="4" fillId="0" borderId="13" xfId="0" applyNumberFormat="1" applyFont="1" applyBorder="1" applyAlignment="1">
      <alignment vertical="center" wrapText="1"/>
    </xf>
    <xf numFmtId="3" fontId="2" fillId="10" borderId="15" xfId="0" applyNumberFormat="1" applyFont="1" applyFill="1" applyBorder="1" applyAlignment="1">
      <alignment vertical="center" wrapText="1"/>
    </xf>
    <xf numFmtId="3" fontId="2" fillId="3" borderId="15" xfId="0" applyNumberFormat="1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3" fontId="2" fillId="5" borderId="8" xfId="0" applyNumberFormat="1" applyFont="1" applyFill="1" applyBorder="1" applyAlignment="1">
      <alignment vertical="center" wrapText="1"/>
    </xf>
    <xf numFmtId="3" fontId="2" fillId="5" borderId="8" xfId="1" applyNumberFormat="1" applyFont="1" applyFill="1" applyBorder="1" applyAlignment="1">
      <alignment vertical="center" wrapText="1"/>
    </xf>
    <xf numFmtId="3" fontId="2" fillId="5" borderId="14" xfId="0" applyNumberFormat="1" applyFont="1" applyFill="1" applyBorder="1" applyAlignment="1">
      <alignment vertical="center" wrapText="1"/>
    </xf>
    <xf numFmtId="3" fontId="2" fillId="16" borderId="8" xfId="0" applyNumberFormat="1" applyFont="1" applyFill="1" applyBorder="1" applyAlignment="1">
      <alignment horizontal="center" vertical="center" wrapText="1"/>
    </xf>
    <xf numFmtId="3" fontId="2" fillId="16" borderId="14" xfId="0" applyNumberFormat="1" applyFont="1" applyFill="1" applyBorder="1" applyAlignment="1">
      <alignment horizontal="center" vertical="center" wrapText="1"/>
    </xf>
    <xf numFmtId="3" fontId="14" fillId="16" borderId="8" xfId="0" applyNumberFormat="1" applyFont="1" applyFill="1" applyBorder="1" applyAlignment="1">
      <alignment horizontal="center" vertical="center" wrapText="1"/>
    </xf>
    <xf numFmtId="3" fontId="14" fillId="16" borderId="17" xfId="0" applyNumberFormat="1" applyFont="1" applyFill="1" applyBorder="1" applyAlignment="1">
      <alignment horizontal="center" vertical="center" wrapText="1"/>
    </xf>
    <xf numFmtId="3" fontId="2" fillId="16" borderId="12" xfId="0" applyNumberFormat="1" applyFont="1" applyFill="1" applyBorder="1" applyAlignment="1">
      <alignment horizontal="center" vertical="center" wrapText="1"/>
    </xf>
    <xf numFmtId="4" fontId="6" fillId="0" borderId="0" xfId="0" pivotButton="1" applyNumberFormat="1" applyFont="1" applyAlignment="1">
      <alignment horizontal="center" vertical="center" wrapText="1"/>
    </xf>
    <xf numFmtId="165" fontId="6" fillId="0" borderId="0" xfId="0" applyNumberFormat="1" applyFont="1"/>
    <xf numFmtId="4" fontId="6" fillId="0" borderId="0" xfId="0" pivotButton="1" applyNumberFormat="1" applyFont="1"/>
    <xf numFmtId="0" fontId="0" fillId="0" borderId="0" xfId="0" applyAlignment="1">
      <alignment wrapText="1"/>
    </xf>
    <xf numFmtId="0" fontId="7" fillId="11" borderId="12" xfId="0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vertical="center" wrapText="1"/>
    </xf>
    <xf numFmtId="0" fontId="6" fillId="0" borderId="3" xfId="0" pivotButton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0" fontId="6" fillId="0" borderId="3" xfId="0" pivotButton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6" fillId="0" borderId="8" xfId="0" applyFont="1" applyBorder="1" applyAlignment="1">
      <alignment horizontal="left" wrapText="1"/>
    </xf>
    <xf numFmtId="4" fontId="9" fillId="0" borderId="0" xfId="0" applyNumberFormat="1" applyFont="1" applyAlignment="1">
      <alignment horizontal="centerContinuous" vertical="center" wrapText="1"/>
    </xf>
    <xf numFmtId="4" fontId="9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Continuous" wrapText="1"/>
    </xf>
    <xf numFmtId="0" fontId="6" fillId="0" borderId="8" xfId="0" pivotButton="1" applyFont="1" applyBorder="1" applyAlignment="1">
      <alignment horizontal="left" wrapText="1"/>
    </xf>
    <xf numFmtId="0" fontId="19" fillId="5" borderId="0" xfId="0" applyFont="1" applyFill="1"/>
    <xf numFmtId="0" fontId="19" fillId="0" borderId="0" xfId="0" applyFont="1"/>
    <xf numFmtId="4" fontId="6" fillId="0" borderId="0" xfId="0" applyNumberFormat="1" applyFont="1" applyAlignment="1">
      <alignment horizontal="left" indent="7"/>
    </xf>
    <xf numFmtId="4" fontId="6" fillId="0" borderId="0" xfId="0" applyNumberFormat="1" applyFont="1" applyAlignment="1">
      <alignment horizontal="left" indent="8"/>
    </xf>
    <xf numFmtId="165" fontId="6" fillId="0" borderId="0" xfId="0" applyNumberFormat="1" applyFont="1" applyAlignment="1">
      <alignment wrapText="1"/>
    </xf>
    <xf numFmtId="4" fontId="6" fillId="2" borderId="0" xfId="0" applyNumberFormat="1" applyFont="1" applyFill="1" applyAlignment="1">
      <alignment horizontal="left" indent="5"/>
    </xf>
    <xf numFmtId="0" fontId="12" fillId="0" borderId="0" xfId="0" applyFont="1" applyAlignment="1">
      <alignment wrapText="1"/>
    </xf>
    <xf numFmtId="4" fontId="8" fillId="0" borderId="0" xfId="0" applyNumberFormat="1" applyFont="1" applyAlignment="1">
      <alignment horizontal="left" indent="6"/>
    </xf>
    <xf numFmtId="165" fontId="6" fillId="0" borderId="0" xfId="0" applyNumberFormat="1" applyFont="1" applyAlignment="1">
      <alignment horizontal="centerContinuous" wrapText="1"/>
    </xf>
    <xf numFmtId="4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wrapText="1"/>
    </xf>
    <xf numFmtId="0" fontId="18" fillId="0" borderId="0" xfId="0" quotePrefix="1" applyFont="1" applyAlignment="1">
      <alignment vertical="center" wrapText="1"/>
    </xf>
    <xf numFmtId="4" fontId="9" fillId="0" borderId="0" xfId="0" applyNumberFormat="1" applyFont="1" applyAlignment="1">
      <alignment horizontal="right" wrapText="1"/>
    </xf>
    <xf numFmtId="0" fontId="18" fillId="0" borderId="0" xfId="0" quotePrefix="1" applyFont="1" applyAlignment="1">
      <alignment horizontal="left" wrapText="1"/>
    </xf>
    <xf numFmtId="4" fontId="0" fillId="0" borderId="0" xfId="0" applyNumberFormat="1"/>
    <xf numFmtId="4" fontId="6" fillId="8" borderId="0" xfId="0" applyNumberFormat="1" applyFont="1" applyFill="1" applyAlignment="1">
      <alignment horizontal="left"/>
    </xf>
    <xf numFmtId="4" fontId="6" fillId="8" borderId="0" xfId="0" applyNumberFormat="1" applyFont="1" applyFill="1"/>
    <xf numFmtId="4" fontId="8" fillId="2" borderId="0" xfId="0" applyNumberFormat="1" applyFont="1" applyFill="1"/>
    <xf numFmtId="165" fontId="8" fillId="2" borderId="0" xfId="0" applyNumberFormat="1" applyFont="1" applyFill="1"/>
    <xf numFmtId="4" fontId="8" fillId="17" borderId="0" xfId="0" applyNumberFormat="1" applyFont="1" applyFill="1" applyAlignment="1">
      <alignment horizontal="left"/>
    </xf>
    <xf numFmtId="4" fontId="8" fillId="17" borderId="0" xfId="0" applyNumberFormat="1" applyFont="1" applyFill="1"/>
    <xf numFmtId="165" fontId="8" fillId="17" borderId="0" xfId="0" applyNumberFormat="1" applyFont="1" applyFill="1"/>
    <xf numFmtId="4" fontId="8" fillId="17" borderId="0" xfId="0" applyNumberFormat="1" applyFont="1" applyFill="1" applyAlignment="1">
      <alignment horizontal="left" indent="1"/>
    </xf>
    <xf numFmtId="4" fontId="8" fillId="17" borderId="0" xfId="0" applyNumberFormat="1" applyFont="1" applyFill="1" applyAlignment="1">
      <alignment horizontal="left" indent="2"/>
    </xf>
    <xf numFmtId="4" fontId="8" fillId="17" borderId="0" xfId="0" applyNumberFormat="1" applyFont="1" applyFill="1" applyAlignment="1">
      <alignment horizontal="left" indent="3"/>
    </xf>
    <xf numFmtId="4" fontId="8" fillId="2" borderId="0" xfId="0" applyNumberFormat="1" applyFont="1" applyFill="1" applyAlignment="1">
      <alignment horizontal="left" indent="6"/>
    </xf>
    <xf numFmtId="4" fontId="6" fillId="17" borderId="0" xfId="0" applyNumberFormat="1" applyFont="1" applyFill="1" applyAlignment="1">
      <alignment horizontal="left"/>
    </xf>
    <xf numFmtId="4" fontId="6" fillId="17" borderId="0" xfId="0" applyNumberFormat="1" applyFont="1" applyFill="1" applyAlignment="1">
      <alignment horizontal="left" indent="1"/>
    </xf>
    <xf numFmtId="4" fontId="6" fillId="17" borderId="0" xfId="0" applyNumberFormat="1" applyFont="1" applyFill="1" applyAlignment="1">
      <alignment horizontal="left" indent="2"/>
    </xf>
    <xf numFmtId="4" fontId="6" fillId="17" borderId="0" xfId="0" applyNumberFormat="1" applyFont="1" applyFill="1" applyAlignment="1">
      <alignment horizontal="left" indent="3"/>
    </xf>
    <xf numFmtId="4" fontId="8" fillId="8" borderId="21" xfId="0" applyNumberFormat="1" applyFont="1" applyFill="1" applyBorder="1"/>
    <xf numFmtId="4" fontId="8" fillId="8" borderId="22" xfId="0" applyNumberFormat="1" applyFont="1" applyFill="1" applyBorder="1" applyAlignment="1">
      <alignment horizontal="center" vertical="center" wrapText="1"/>
    </xf>
    <xf numFmtId="4" fontId="8" fillId="8" borderId="23" xfId="0" applyNumberFormat="1" applyFont="1" applyFill="1" applyBorder="1" applyAlignment="1">
      <alignment horizontal="center" vertical="center" wrapText="1"/>
    </xf>
    <xf numFmtId="4" fontId="8" fillId="9" borderId="0" xfId="0" applyNumberFormat="1" applyFont="1" applyFill="1" applyAlignment="1">
      <alignment horizontal="left" wrapText="1" indent="4"/>
    </xf>
    <xf numFmtId="165" fontId="8" fillId="9" borderId="0" xfId="0" applyNumberFormat="1" applyFont="1" applyFill="1"/>
    <xf numFmtId="4" fontId="8" fillId="9" borderId="0" xfId="0" applyNumberFormat="1" applyFont="1" applyFill="1" applyAlignment="1">
      <alignment horizontal="left" indent="4"/>
    </xf>
    <xf numFmtId="4" fontId="8" fillId="9" borderId="0" xfId="0" applyNumberFormat="1" applyFont="1" applyFill="1"/>
    <xf numFmtId="4" fontId="6" fillId="15" borderId="0" xfId="0" applyNumberFormat="1" applyFont="1" applyFill="1" applyAlignment="1">
      <alignment horizontal="left" indent="5"/>
    </xf>
    <xf numFmtId="4" fontId="6" fillId="15" borderId="0" xfId="0" applyNumberFormat="1" applyFont="1" applyFill="1"/>
    <xf numFmtId="165" fontId="6" fillId="15" borderId="0" xfId="0" applyNumberFormat="1" applyFont="1" applyFill="1"/>
    <xf numFmtId="4" fontId="0" fillId="0" borderId="0" xfId="0" applyNumberFormat="1" applyAlignment="1">
      <alignment wrapText="1"/>
    </xf>
    <xf numFmtId="4" fontId="6" fillId="0" borderId="0" xfId="0" applyNumberFormat="1" applyFont="1" applyAlignment="1">
      <alignment vertical="center" wrapText="1"/>
    </xf>
    <xf numFmtId="4" fontId="6" fillId="17" borderId="0" xfId="0" applyNumberFormat="1" applyFont="1" applyFill="1"/>
    <xf numFmtId="4" fontId="8" fillId="15" borderId="0" xfId="0" applyNumberFormat="1" applyFont="1" applyFill="1" applyAlignment="1">
      <alignment wrapText="1"/>
    </xf>
    <xf numFmtId="4" fontId="8" fillId="2" borderId="0" xfId="0" applyNumberFormat="1" applyFont="1" applyFill="1" applyAlignment="1">
      <alignment horizontal="left" wrapText="1" indent="6"/>
    </xf>
    <xf numFmtId="4" fontId="6" fillId="0" borderId="0" xfId="0" applyNumberFormat="1" applyFont="1" applyAlignment="1">
      <alignment horizontal="left" wrapText="1" indent="7"/>
    </xf>
    <xf numFmtId="4" fontId="6" fillId="0" borderId="0" xfId="0" applyNumberFormat="1" applyFont="1" applyAlignment="1">
      <alignment horizontal="left" wrapText="1" indent="8"/>
    </xf>
    <xf numFmtId="4" fontId="6" fillId="2" borderId="0" xfId="0" applyNumberFormat="1" applyFont="1" applyFill="1" applyAlignment="1">
      <alignment horizontal="left" wrapText="1" indent="5"/>
    </xf>
    <xf numFmtId="4" fontId="8" fillId="0" borderId="0" xfId="0" applyNumberFormat="1" applyFont="1" applyAlignment="1">
      <alignment horizontal="left" wrapText="1" indent="6"/>
    </xf>
    <xf numFmtId="4" fontId="8" fillId="15" borderId="0" xfId="0" applyNumberFormat="1" applyFont="1" applyFill="1" applyAlignment="1">
      <alignment horizontal="left" wrapText="1" indent="4"/>
    </xf>
    <xf numFmtId="4" fontId="8" fillId="8" borderId="1" xfId="0" applyNumberFormat="1" applyFont="1" applyFill="1" applyBorder="1" applyAlignment="1">
      <alignment horizontal="center" vertical="center" wrapText="1"/>
    </xf>
    <xf numFmtId="4" fontId="8" fillId="8" borderId="1" xfId="0" applyNumberFormat="1" applyFont="1" applyFill="1" applyBorder="1"/>
    <xf numFmtId="49" fontId="8" fillId="8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/>
    </xf>
    <xf numFmtId="4" fontId="2" fillId="6" borderId="15" xfId="0" applyNumberFormat="1" applyFont="1" applyFill="1" applyBorder="1" applyAlignment="1">
      <alignment vertical="center"/>
    </xf>
    <xf numFmtId="4" fontId="5" fillId="14" borderId="1" xfId="0" applyNumberFormat="1" applyFont="1" applyFill="1" applyBorder="1" applyAlignment="1">
      <alignment vertical="center" wrapText="1"/>
    </xf>
    <xf numFmtId="4" fontId="5" fillId="14" borderId="15" xfId="0" applyNumberFormat="1" applyFont="1" applyFill="1" applyBorder="1" applyAlignment="1">
      <alignment vertical="center" wrapText="1"/>
    </xf>
    <xf numFmtId="4" fontId="2" fillId="14" borderId="1" xfId="0" applyNumberFormat="1" applyFont="1" applyFill="1" applyBorder="1" applyAlignment="1">
      <alignment vertical="center" wrapText="1"/>
    </xf>
    <xf numFmtId="4" fontId="2" fillId="14" borderId="15" xfId="0" applyNumberFormat="1" applyFont="1" applyFill="1" applyBorder="1" applyAlignment="1">
      <alignment vertical="center" wrapText="1"/>
    </xf>
    <xf numFmtId="4" fontId="2" fillId="14" borderId="1" xfId="1" applyNumberFormat="1" applyFont="1" applyFill="1" applyBorder="1" applyAlignment="1">
      <alignment vertical="center" wrapText="1"/>
    </xf>
    <xf numFmtId="4" fontId="2" fillId="14" borderId="15" xfId="1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vertical="center" wrapText="1"/>
    </xf>
    <xf numFmtId="4" fontId="4" fillId="4" borderId="15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15" fillId="4" borderId="1" xfId="0" applyNumberFormat="1" applyFont="1" applyFill="1" applyBorder="1" applyAlignment="1">
      <alignment vertical="center" wrapText="1"/>
    </xf>
    <xf numFmtId="4" fontId="15" fillId="4" borderId="2" xfId="0" applyNumberFormat="1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4" fontId="2" fillId="9" borderId="15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6" borderId="15" xfId="0" applyNumberFormat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vertical="center" wrapText="1"/>
    </xf>
    <xf numFmtId="4" fontId="2" fillId="14" borderId="3" xfId="0" applyNumberFormat="1" applyFont="1" applyFill="1" applyBorder="1" applyAlignment="1">
      <alignment vertical="center" wrapText="1"/>
    </xf>
    <xf numFmtId="4" fontId="2" fillId="14" borderId="13" xfId="0" applyNumberFormat="1" applyFont="1" applyFill="1" applyBorder="1" applyAlignment="1">
      <alignment vertical="center" wrapText="1"/>
    </xf>
    <xf numFmtId="4" fontId="2" fillId="5" borderId="15" xfId="0" applyNumberFormat="1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165" fontId="2" fillId="16" borderId="18" xfId="0" applyNumberFormat="1" applyFont="1" applyFill="1" applyBorder="1" applyAlignment="1">
      <alignment horizontal="center" vertical="center" wrapText="1"/>
    </xf>
    <xf numFmtId="165" fontId="16" fillId="2" borderId="8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165" fontId="16" fillId="6" borderId="1" xfId="0" applyNumberFormat="1" applyFont="1" applyFill="1" applyBorder="1" applyAlignment="1">
      <alignment horizontal="center" vertical="center" wrapText="1"/>
    </xf>
    <xf numFmtId="165" fontId="16" fillId="14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16" fillId="5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6" fillId="9" borderId="1" xfId="0" applyNumberFormat="1" applyFont="1" applyFill="1" applyBorder="1" applyAlignment="1">
      <alignment horizontal="center" vertical="center" wrapText="1"/>
    </xf>
    <xf numFmtId="165" fontId="13" fillId="14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16" fillId="8" borderId="1" xfId="0" applyNumberFormat="1" applyFont="1" applyFill="1" applyBorder="1" applyAlignment="1">
      <alignment horizontal="center" vertical="center" wrapText="1"/>
    </xf>
    <xf numFmtId="165" fontId="16" fillId="7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5" borderId="3" xfId="0" applyNumberFormat="1" applyFont="1" applyFill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4" fontId="8" fillId="15" borderId="0" xfId="0" applyNumberFormat="1" applyFont="1" applyFill="1" applyAlignment="1">
      <alignment horizontal="left" wrapText="1" indent="5"/>
    </xf>
    <xf numFmtId="4" fontId="6" fillId="0" borderId="19" xfId="0" applyNumberFormat="1" applyFont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3" fontId="20" fillId="5" borderId="1" xfId="0" applyNumberFormat="1" applyFont="1" applyFill="1" applyBorder="1" applyAlignment="1">
      <alignment vertical="center" wrapText="1"/>
    </xf>
    <xf numFmtId="3" fontId="20" fillId="0" borderId="1" xfId="0" applyNumberFormat="1" applyFont="1" applyBorder="1" applyAlignment="1">
      <alignment vertical="center" wrapText="1"/>
    </xf>
    <xf numFmtId="3" fontId="20" fillId="5" borderId="3" xfId="0" applyNumberFormat="1" applyFont="1" applyFill="1" applyBorder="1" applyAlignment="1">
      <alignment vertical="center" wrapText="1"/>
    </xf>
    <xf numFmtId="3" fontId="21" fillId="5" borderId="3" xfId="0" applyNumberFormat="1" applyFont="1" applyFill="1" applyBorder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166" fontId="21" fillId="5" borderId="1" xfId="0" applyNumberFormat="1" applyFont="1" applyFill="1" applyBorder="1" applyAlignment="1">
      <alignment vertical="center" wrapText="1"/>
    </xf>
    <xf numFmtId="165" fontId="21" fillId="5" borderId="1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4" fontId="8" fillId="8" borderId="1" xfId="0" applyNumberFormat="1" applyFont="1" applyFill="1" applyBorder="1" applyAlignment="1">
      <alignment horizontal="center" vertical="center"/>
    </xf>
    <xf numFmtId="4" fontId="8" fillId="2" borderId="24" xfId="0" applyNumberFormat="1" applyFont="1" applyFill="1" applyBorder="1"/>
    <xf numFmtId="4" fontId="15" fillId="10" borderId="1" xfId="0" applyNumberFormat="1" applyFont="1" applyFill="1" applyBorder="1" applyAlignment="1">
      <alignment vertical="center" wrapText="1"/>
    </xf>
    <xf numFmtId="4" fontId="6" fillId="18" borderId="0" xfId="0" applyNumberFormat="1" applyFont="1" applyFill="1" applyAlignment="1">
      <alignment horizontal="left"/>
    </xf>
    <xf numFmtId="4" fontId="6" fillId="18" borderId="0" xfId="0" applyNumberFormat="1" applyFont="1" applyFill="1"/>
    <xf numFmtId="3" fontId="2" fillId="0" borderId="18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2" xfId="0" applyNumberFormat="1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right" vertical="center" wrapText="1"/>
    </xf>
    <xf numFmtId="3" fontId="15" fillId="10" borderId="3" xfId="0" applyNumberFormat="1" applyFont="1" applyFill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165" fontId="15" fillId="0" borderId="3" xfId="0" applyNumberFormat="1" applyFont="1" applyBorder="1" applyAlignment="1">
      <alignment vertical="center" wrapText="1"/>
    </xf>
    <xf numFmtId="4" fontId="11" fillId="19" borderId="1" xfId="0" applyNumberFormat="1" applyFont="1" applyFill="1" applyBorder="1" applyAlignment="1">
      <alignment horizontal="center" vertical="center" wrapText="1"/>
    </xf>
    <xf numFmtId="4" fontId="8" fillId="8" borderId="15" xfId="0" applyNumberFormat="1" applyFont="1" applyFill="1" applyBorder="1" applyAlignment="1">
      <alignment horizontal="center" vertical="center" wrapText="1"/>
    </xf>
    <xf numFmtId="4" fontId="8" fillId="8" borderId="2" xfId="0" applyNumberFormat="1" applyFont="1" applyFill="1" applyBorder="1" applyAlignment="1">
      <alignment horizontal="center" vertical="center" wrapText="1"/>
    </xf>
    <xf numFmtId="49" fontId="11" fillId="19" borderId="1" xfId="0" applyNumberFormat="1" applyFont="1" applyFill="1" applyBorder="1" applyAlignment="1">
      <alignment horizontal="center" vertical="center"/>
    </xf>
    <xf numFmtId="4" fontId="11" fillId="19" borderId="1" xfId="0" applyNumberFormat="1" applyFont="1" applyFill="1" applyBorder="1" applyAlignment="1">
      <alignment horizontal="left" vertical="center" wrapText="1"/>
    </xf>
    <xf numFmtId="4" fontId="11" fillId="19" borderId="1" xfId="0" applyNumberFormat="1" applyFont="1" applyFill="1" applyBorder="1" applyAlignment="1">
      <alignment wrapText="1"/>
    </xf>
    <xf numFmtId="0" fontId="7" fillId="19" borderId="1" xfId="0" quotePrefix="1" applyFont="1" applyFill="1" applyBorder="1" applyAlignment="1">
      <alignment vertical="center" wrapText="1"/>
    </xf>
    <xf numFmtId="4" fontId="22" fillId="19" borderId="0" xfId="0" applyNumberFormat="1" applyFont="1" applyFill="1"/>
    <xf numFmtId="4" fontId="8" fillId="9" borderId="0" xfId="0" applyNumberFormat="1" applyFont="1" applyFill="1" applyAlignment="1">
      <alignment horizontal="left" wrapText="1" indent="5"/>
    </xf>
    <xf numFmtId="0" fontId="23" fillId="14" borderId="1" xfId="0" applyFont="1" applyFill="1" applyBorder="1" applyAlignment="1">
      <alignment horizontal="left" vertical="center" wrapText="1"/>
    </xf>
    <xf numFmtId="0" fontId="23" fillId="14" borderId="3" xfId="0" applyFont="1" applyFill="1" applyBorder="1" applyAlignment="1">
      <alignment horizontal="left" vertical="center" wrapText="1"/>
    </xf>
    <xf numFmtId="3" fontId="23" fillId="14" borderId="1" xfId="0" applyNumberFormat="1" applyFont="1" applyFill="1" applyBorder="1" applyAlignment="1">
      <alignment vertical="center" wrapText="1"/>
    </xf>
    <xf numFmtId="3" fontId="23" fillId="14" borderId="3" xfId="0" applyNumberFormat="1" applyFont="1" applyFill="1" applyBorder="1" applyAlignment="1">
      <alignment vertical="center" wrapText="1"/>
    </xf>
    <xf numFmtId="3" fontId="24" fillId="14" borderId="3" xfId="0" applyNumberFormat="1" applyFont="1" applyFill="1" applyBorder="1" applyAlignment="1">
      <alignment vertical="center" wrapText="1"/>
    </xf>
    <xf numFmtId="166" fontId="24" fillId="14" borderId="1" xfId="0" applyNumberFormat="1" applyFont="1" applyFill="1" applyBorder="1" applyAlignment="1">
      <alignment vertical="center" wrapText="1"/>
    </xf>
    <xf numFmtId="165" fontId="24" fillId="14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wrapText="1" indent="6"/>
    </xf>
    <xf numFmtId="4" fontId="6" fillId="0" borderId="14" xfId="0" applyNumberFormat="1" applyFont="1" applyBorder="1" applyAlignment="1">
      <alignment wrapText="1"/>
    </xf>
    <xf numFmtId="4" fontId="6" fillId="0" borderId="15" xfId="0" applyNumberFormat="1" applyFont="1" applyBorder="1" applyAlignment="1">
      <alignment wrapText="1"/>
    </xf>
    <xf numFmtId="0" fontId="6" fillId="0" borderId="17" xfId="0" applyFont="1" applyBorder="1" applyAlignment="1">
      <alignment wrapText="1"/>
    </xf>
    <xf numFmtId="4" fontId="22" fillId="19" borderId="0" xfId="0" applyNumberFormat="1" applyFont="1" applyFill="1" applyAlignment="1">
      <alignment horizontal="center"/>
    </xf>
    <xf numFmtId="4" fontId="22" fillId="19" borderId="0" xfId="0" applyNumberFormat="1" applyFont="1" applyFill="1" applyAlignment="1">
      <alignment horizontal="right"/>
    </xf>
    <xf numFmtId="4" fontId="6" fillId="0" borderId="7" xfId="0" applyNumberFormat="1" applyFont="1" applyBorder="1" applyAlignment="1">
      <alignment wrapText="1"/>
    </xf>
    <xf numFmtId="4" fontId="6" fillId="0" borderId="2" xfId="0" applyNumberFormat="1" applyFont="1" applyBorder="1" applyAlignment="1">
      <alignment wrapText="1"/>
    </xf>
    <xf numFmtId="4" fontId="6" fillId="0" borderId="0" xfId="0" applyNumberFormat="1" applyFont="1" applyAlignment="1">
      <alignment horizontal="left" indent="6"/>
    </xf>
    <xf numFmtId="1" fontId="11" fillId="19" borderId="1" xfId="0" applyNumberFormat="1" applyFont="1" applyFill="1" applyBorder="1" applyAlignment="1">
      <alignment horizontal="center" vertical="center" wrapText="1"/>
    </xf>
    <xf numFmtId="3" fontId="11" fillId="19" borderId="1" xfId="0" applyNumberFormat="1" applyFont="1" applyFill="1" applyBorder="1" applyAlignment="1">
      <alignment horizontal="center" vertical="center" wrapText="1"/>
    </xf>
    <xf numFmtId="3" fontId="11" fillId="19" borderId="1" xfId="0" applyNumberFormat="1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center" vertical="center"/>
    </xf>
    <xf numFmtId="3" fontId="2" fillId="21" borderId="8" xfId="0" applyNumberFormat="1" applyFont="1" applyFill="1" applyBorder="1" applyAlignment="1">
      <alignment horizontal="center" vertical="center" wrapText="1"/>
    </xf>
    <xf numFmtId="3" fontId="2" fillId="21" borderId="8" xfId="1" applyNumberFormat="1" applyFont="1" applyFill="1" applyBorder="1" applyAlignment="1">
      <alignment horizontal="center" vertical="center" wrapText="1"/>
    </xf>
    <xf numFmtId="4" fontId="3" fillId="12" borderId="9" xfId="0" applyNumberFormat="1" applyFont="1" applyFill="1" applyBorder="1" applyAlignment="1">
      <alignment horizontal="center" vertical="center" wrapText="1"/>
    </xf>
    <xf numFmtId="4" fontId="2" fillId="21" borderId="8" xfId="0" applyNumberFormat="1" applyFont="1" applyFill="1" applyBorder="1" applyAlignment="1">
      <alignment horizontal="center" vertical="center" wrapText="1"/>
    </xf>
    <xf numFmtId="4" fontId="23" fillId="14" borderId="1" xfId="0" applyNumberFormat="1" applyFont="1" applyFill="1" applyBorder="1" applyAlignment="1">
      <alignment vertical="center" wrapText="1"/>
    </xf>
    <xf numFmtId="4" fontId="2" fillId="8" borderId="1" xfId="0" applyNumberFormat="1" applyFont="1" applyFill="1" applyBorder="1" applyAlignment="1">
      <alignment vertical="center" wrapText="1"/>
    </xf>
    <xf numFmtId="4" fontId="2" fillId="7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5" borderId="3" xfId="0" applyNumberFormat="1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20" fillId="5" borderId="1" xfId="0" applyNumberFormat="1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 wrapText="1"/>
    </xf>
    <xf numFmtId="4" fontId="2" fillId="5" borderId="8" xfId="0" applyNumberFormat="1" applyFont="1" applyFill="1" applyBorder="1" applyAlignment="1">
      <alignment vertical="center" wrapText="1"/>
    </xf>
    <xf numFmtId="4" fontId="2" fillId="10" borderId="1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6" xfId="0" applyFont="1" applyBorder="1" applyAlignment="1">
      <alignment wrapText="1"/>
    </xf>
    <xf numFmtId="4" fontId="22" fillId="20" borderId="0" xfId="0" applyNumberFormat="1" applyFont="1" applyFill="1" applyAlignment="1">
      <alignment horizontal="center" wrapText="1"/>
    </xf>
    <xf numFmtId="4" fontId="22" fillId="8" borderId="0" xfId="0" applyNumberFormat="1" applyFont="1" applyFill="1" applyAlignment="1">
      <alignment horizontal="right" wrapText="1"/>
    </xf>
    <xf numFmtId="0" fontId="6" fillId="0" borderId="3" xfId="0" applyFont="1" applyBorder="1" applyAlignment="1">
      <alignment horizontal="center" vertical="center" wrapText="1"/>
    </xf>
    <xf numFmtId="4" fontId="11" fillId="19" borderId="15" xfId="0" applyNumberFormat="1" applyFont="1" applyFill="1" applyBorder="1" applyAlignment="1">
      <alignment wrapText="1"/>
    </xf>
    <xf numFmtId="4" fontId="11" fillId="4" borderId="0" xfId="0" applyNumberFormat="1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4" fontId="8" fillId="4" borderId="0" xfId="0" applyNumberFormat="1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4" fontId="8" fillId="0" borderId="0" xfId="0" applyNumberFormat="1" applyFont="1"/>
    <xf numFmtId="4" fontId="8" fillId="0" borderId="0" xfId="0" applyNumberFormat="1" applyFont="1" applyAlignment="1">
      <alignment horizontal="center" vertical="center" wrapText="1"/>
    </xf>
    <xf numFmtId="1" fontId="11" fillId="19" borderId="15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" fontId="11" fillId="19" borderId="14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vertical="center" wrapText="1"/>
    </xf>
    <xf numFmtId="166" fontId="13" fillId="14" borderId="1" xfId="0" applyNumberFormat="1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166" fontId="15" fillId="0" borderId="1" xfId="0" applyNumberFormat="1" applyFont="1" applyBorder="1" applyAlignment="1">
      <alignment vertical="center" wrapText="1"/>
    </xf>
    <xf numFmtId="166" fontId="15" fillId="0" borderId="1" xfId="0" applyNumberFormat="1" applyFont="1" applyBorder="1" applyAlignment="1">
      <alignment horizontal="left" vertical="center" wrapText="1"/>
    </xf>
    <xf numFmtId="166" fontId="13" fillId="14" borderId="1" xfId="0" applyNumberFormat="1" applyFont="1" applyFill="1" applyBorder="1" applyAlignment="1">
      <alignment horizontal="left" vertical="center" wrapText="1"/>
    </xf>
    <xf numFmtId="1" fontId="11" fillId="19" borderId="0" xfId="0" applyNumberFormat="1" applyFont="1" applyFill="1" applyAlignment="1">
      <alignment horizontal="center" vertical="center" wrapText="1"/>
    </xf>
    <xf numFmtId="49" fontId="11" fillId="19" borderId="0" xfId="0" applyNumberFormat="1" applyFont="1" applyFill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0" fillId="0" borderId="0" xfId="0" applyNumberFormat="1"/>
    <xf numFmtId="49" fontId="27" fillId="0" borderId="0" xfId="0" applyNumberFormat="1" applyFont="1"/>
    <xf numFmtId="0" fontId="27" fillId="0" borderId="0" xfId="0" applyFont="1"/>
    <xf numFmtId="49" fontId="28" fillId="0" borderId="0" xfId="0" applyNumberFormat="1" applyFont="1"/>
    <xf numFmtId="0" fontId="11" fillId="13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left" wrapText="1"/>
    </xf>
    <xf numFmtId="0" fontId="8" fillId="9" borderId="0" xfId="0" applyFont="1" applyFill="1" applyAlignment="1">
      <alignment horizontal="left" wrapText="1" indent="4"/>
    </xf>
    <xf numFmtId="4" fontId="8" fillId="0" borderId="0" xfId="0" applyNumberFormat="1" applyFont="1" applyAlignment="1">
      <alignment horizontal="left" indent="2"/>
    </xf>
    <xf numFmtId="4" fontId="6" fillId="0" borderId="0" xfId="0" applyNumberFormat="1" applyFont="1" applyAlignment="1">
      <alignment horizontal="left" wrapText="1" indent="3"/>
    </xf>
    <xf numFmtId="4" fontId="6" fillId="0" borderId="0" xfId="0" applyNumberFormat="1" applyFont="1" applyAlignment="1">
      <alignment horizontal="left" indent="4"/>
    </xf>
    <xf numFmtId="4" fontId="11" fillId="0" borderId="0" xfId="0" applyNumberFormat="1" applyFont="1"/>
    <xf numFmtId="4" fontId="6" fillId="0" borderId="0" xfId="0" applyNumberFormat="1" applyFont="1" applyAlignment="1">
      <alignment horizontal="left" indent="3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indent="5"/>
    </xf>
    <xf numFmtId="4" fontId="11" fillId="4" borderId="0" xfId="0" applyNumberFormat="1" applyFont="1" applyFill="1" applyAlignment="1">
      <alignment horizontal="center" vertical="center" wrapText="1"/>
    </xf>
    <xf numFmtId="0" fontId="29" fillId="2" borderId="1" xfId="0" applyFont="1" applyFill="1" applyBorder="1" applyAlignment="1">
      <alignment horizontal="left" vertical="center" wrapText="1"/>
    </xf>
    <xf numFmtId="4" fontId="6" fillId="2" borderId="0" xfId="0" applyNumberFormat="1" applyFont="1" applyFill="1"/>
    <xf numFmtId="4" fontId="6" fillId="2" borderId="0" xfId="0" applyNumberFormat="1" applyFont="1" applyFill="1" applyAlignment="1">
      <alignment horizontal="left" indent="3"/>
    </xf>
    <xf numFmtId="4" fontId="8" fillId="2" borderId="0" xfId="0" applyNumberFormat="1" applyFont="1" applyFill="1" applyAlignment="1">
      <alignment horizontal="left" indent="2"/>
    </xf>
    <xf numFmtId="4" fontId="6" fillId="0" borderId="0" xfId="0" applyNumberFormat="1" applyFont="1" applyAlignment="1">
      <alignment horizontal="left" wrapText="1" indent="4"/>
    </xf>
    <xf numFmtId="4" fontId="6" fillId="22" borderId="0" xfId="0" applyNumberFormat="1" applyFont="1" applyFill="1"/>
    <xf numFmtId="4" fontId="6" fillId="22" borderId="0" xfId="0" applyNumberFormat="1" applyFont="1" applyFill="1" applyAlignment="1">
      <alignment horizontal="left" indent="1"/>
    </xf>
    <xf numFmtId="0" fontId="0" fillId="0" borderId="0" xfId="0" applyAlignment="1">
      <alignment horizontal="centerContinuous"/>
    </xf>
    <xf numFmtId="4" fontId="6" fillId="0" borderId="0" xfId="0" applyNumberFormat="1" applyFont="1" applyAlignment="1">
      <alignment horizontal="left" wrapText="1" indent="5"/>
    </xf>
    <xf numFmtId="4" fontId="6" fillId="23" borderId="0" xfId="0" applyNumberFormat="1" applyFont="1" applyFill="1"/>
    <xf numFmtId="4" fontId="6" fillId="24" borderId="0" xfId="0" applyNumberFormat="1" applyFont="1" applyFill="1"/>
    <xf numFmtId="4" fontId="8" fillId="22" borderId="0" xfId="0" applyNumberFormat="1" applyFont="1" applyFill="1"/>
    <xf numFmtId="4" fontId="6" fillId="24" borderId="0" xfId="0" applyNumberFormat="1" applyFont="1" applyFill="1" applyAlignment="1">
      <alignment horizontal="left" indent="1"/>
    </xf>
    <xf numFmtId="4" fontId="6" fillId="23" borderId="0" xfId="0" applyNumberFormat="1" applyFont="1" applyFill="1" applyAlignment="1">
      <alignment horizontal="left" indent="2"/>
    </xf>
    <xf numFmtId="4" fontId="8" fillId="22" borderId="0" xfId="0" applyNumberFormat="1" applyFont="1" applyFill="1" applyAlignment="1">
      <alignment horizontal="left" indent="2"/>
    </xf>
    <xf numFmtId="4" fontId="6" fillId="23" borderId="0" xfId="0" applyNumberFormat="1" applyFont="1" applyFill="1" applyAlignment="1">
      <alignment horizontal="left" wrapText="1" indent="5"/>
    </xf>
    <xf numFmtId="0" fontId="6" fillId="18" borderId="0" xfId="0" applyFont="1" applyFill="1" applyAlignment="1">
      <alignment wrapText="1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 applyAlignment="1">
      <alignment wrapText="1"/>
    </xf>
    <xf numFmtId="4" fontId="6" fillId="23" borderId="0" xfId="0" applyNumberFormat="1" applyFont="1" applyFill="1" applyAlignment="1">
      <alignment horizontal="left" indent="4"/>
    </xf>
    <xf numFmtId="4" fontId="22" fillId="26" borderId="0" xfId="0" applyNumberFormat="1" applyFont="1" applyFill="1" applyAlignment="1">
      <alignment horizontal="left"/>
    </xf>
    <xf numFmtId="4" fontId="22" fillId="26" borderId="0" xfId="0" applyNumberFormat="1" applyFont="1" applyFill="1"/>
    <xf numFmtId="4" fontId="11" fillId="26" borderId="25" xfId="0" applyNumberFormat="1" applyFont="1" applyFill="1" applyBorder="1" applyAlignment="1">
      <alignment horizontal="left"/>
    </xf>
    <xf numFmtId="4" fontId="11" fillId="26" borderId="0" xfId="0" applyNumberFormat="1" applyFont="1" applyFill="1"/>
    <xf numFmtId="4" fontId="8" fillId="2" borderId="0" xfId="0" applyNumberFormat="1" applyFont="1" applyFill="1" applyAlignment="1">
      <alignment horizontal="left" wrapText="1" indent="2"/>
    </xf>
    <xf numFmtId="4" fontId="8" fillId="25" borderId="0" xfId="0" applyNumberFormat="1" applyFont="1" applyFill="1" applyAlignment="1">
      <alignment horizontal="left" wrapText="1" indent="5"/>
    </xf>
    <xf numFmtId="4" fontId="8" fillId="25" borderId="0" xfId="0" applyNumberFormat="1" applyFont="1" applyFill="1" applyAlignment="1">
      <alignment wrapText="1"/>
    </xf>
    <xf numFmtId="4" fontId="11" fillId="26" borderId="26" xfId="0" applyNumberFormat="1" applyFont="1" applyFill="1" applyBorder="1"/>
    <xf numFmtId="4" fontId="11" fillId="26" borderId="27" xfId="0" applyNumberFormat="1" applyFont="1" applyFill="1" applyBorder="1"/>
    <xf numFmtId="0" fontId="33" fillId="0" borderId="0" xfId="0" applyFont="1" applyAlignment="1">
      <alignment horizontal="centerContinuous" vertical="center" wrapText="1"/>
    </xf>
    <xf numFmtId="0" fontId="33" fillId="0" borderId="0" xfId="0" applyFont="1" applyAlignment="1">
      <alignment vertical="center" wrapText="1"/>
    </xf>
    <xf numFmtId="1" fontId="30" fillId="19" borderId="15" xfId="0" applyNumberFormat="1" applyFont="1" applyFill="1" applyBorder="1" applyAlignment="1">
      <alignment horizontal="center" vertical="center" wrapText="1"/>
    </xf>
    <xf numFmtId="49" fontId="30" fillId="19" borderId="1" xfId="0" applyNumberFormat="1" applyFont="1" applyFill="1" applyBorder="1" applyAlignment="1">
      <alignment horizontal="center" vertical="center"/>
    </xf>
    <xf numFmtId="1" fontId="30" fillId="19" borderId="0" xfId="0" applyNumberFormat="1" applyFont="1" applyFill="1" applyAlignment="1">
      <alignment horizontal="center" vertical="center" wrapText="1"/>
    </xf>
    <xf numFmtId="49" fontId="30" fillId="19" borderId="0" xfId="0" applyNumberFormat="1" applyFont="1" applyFill="1" applyAlignment="1">
      <alignment horizontal="center" vertical="center"/>
    </xf>
    <xf numFmtId="4" fontId="33" fillId="0" borderId="0" xfId="0" applyNumberFormat="1" applyFont="1" applyAlignment="1">
      <alignment horizontal="centerContinuous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4" fontId="0" fillId="0" borderId="0" xfId="0" pivotButton="1" applyNumberFormat="1" applyAlignment="1">
      <alignment horizontal="center" vertical="center"/>
    </xf>
    <xf numFmtId="0" fontId="30" fillId="13" borderId="0" xfId="0" applyFont="1" applyFill="1" applyAlignment="1">
      <alignment horizontal="center" vertical="center" wrapText="1"/>
    </xf>
    <xf numFmtId="4" fontId="32" fillId="27" borderId="0" xfId="0" applyNumberFormat="1" applyFont="1" applyFill="1"/>
    <xf numFmtId="4" fontId="0" fillId="9" borderId="0" xfId="0" applyNumberFormat="1" applyFill="1" applyAlignment="1">
      <alignment horizontal="left" wrapText="1" indent="1"/>
    </xf>
    <xf numFmtId="4" fontId="0" fillId="9" borderId="0" xfId="0" applyNumberFormat="1" applyFill="1"/>
    <xf numFmtId="4" fontId="31" fillId="23" borderId="0" xfId="0" applyNumberFormat="1" applyFont="1" applyFill="1" applyAlignment="1">
      <alignment horizontal="left" wrapText="1" indent="2"/>
    </xf>
    <xf numFmtId="4" fontId="31" fillId="23" borderId="0" xfId="0" applyNumberFormat="1" applyFont="1" applyFill="1"/>
    <xf numFmtId="4" fontId="0" fillId="22" borderId="0" xfId="0" applyNumberFormat="1" applyFill="1"/>
    <xf numFmtId="4" fontId="31" fillId="2" borderId="0" xfId="0" applyNumberFormat="1" applyFont="1" applyFill="1" applyAlignment="1">
      <alignment horizontal="left" wrapText="1" indent="4"/>
    </xf>
    <xf numFmtId="4" fontId="31" fillId="2" borderId="0" xfId="0" applyNumberFormat="1" applyFont="1" applyFill="1"/>
    <xf numFmtId="4" fontId="0" fillId="0" borderId="0" xfId="0" applyNumberFormat="1" applyAlignment="1">
      <alignment horizontal="left" wrapText="1" indent="6"/>
    </xf>
    <xf numFmtId="4" fontId="15" fillId="0" borderId="15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3" fontId="34" fillId="0" borderId="1" xfId="0" applyNumberFormat="1" applyFont="1" applyBorder="1" applyAlignment="1">
      <alignment vertical="center" wrapText="1"/>
    </xf>
    <xf numFmtId="4" fontId="0" fillId="0" borderId="0" xfId="0" applyNumberFormat="1" applyAlignment="1">
      <alignment horizontal="left" wrapText="1" indent="5"/>
    </xf>
    <xf numFmtId="4" fontId="0" fillId="22" borderId="0" xfId="0" applyNumberFormat="1" applyFill="1" applyAlignment="1">
      <alignment horizontal="left" wrapText="1" indent="3"/>
    </xf>
    <xf numFmtId="4" fontId="30" fillId="26" borderId="0" xfId="0" applyNumberFormat="1" applyFont="1" applyFill="1" applyAlignment="1">
      <alignment horizontal="left" wrapText="1"/>
    </xf>
    <xf numFmtId="4" fontId="32" fillId="26" borderId="0" xfId="0" applyNumberFormat="1" applyFont="1" applyFill="1" applyAlignment="1">
      <alignment horizontal="left" wrapText="1"/>
    </xf>
    <xf numFmtId="4" fontId="31" fillId="24" borderId="0" xfId="0" applyNumberFormat="1" applyFont="1" applyFill="1" applyAlignment="1">
      <alignment horizontal="left" wrapText="1"/>
    </xf>
    <xf numFmtId="4" fontId="0" fillId="0" borderId="0" xfId="0" pivotButton="1" applyNumberFormat="1" applyAlignment="1">
      <alignment horizontal="center" vertical="center" wrapText="1"/>
    </xf>
    <xf numFmtId="4" fontId="32" fillId="27" borderId="0" xfId="0" applyNumberFormat="1" applyFont="1" applyFill="1" applyAlignment="1">
      <alignment horizontal="left" wrapText="1"/>
    </xf>
    <xf numFmtId="4" fontId="6" fillId="18" borderId="0" xfId="0" applyNumberFormat="1" applyFont="1" applyFill="1" applyAlignment="1">
      <alignment horizontal="left" wrapText="1" indent="1"/>
    </xf>
    <xf numFmtId="4" fontId="32" fillId="26" borderId="0" xfId="0" applyNumberFormat="1" applyFont="1" applyFill="1" applyAlignment="1">
      <alignment wrapText="1"/>
    </xf>
    <xf numFmtId="4" fontId="30" fillId="26" borderId="0" xfId="0" applyNumberFormat="1" applyFont="1" applyFill="1" applyAlignment="1">
      <alignment wrapText="1"/>
    </xf>
    <xf numFmtId="4" fontId="31" fillId="24" borderId="0" xfId="0" applyNumberFormat="1" applyFont="1" applyFill="1" applyAlignment="1">
      <alignment wrapText="1"/>
    </xf>
    <xf numFmtId="4" fontId="8" fillId="2" borderId="20" xfId="0" applyNumberFormat="1" applyFont="1" applyFill="1" applyBorder="1" applyAlignment="1">
      <alignment wrapText="1"/>
    </xf>
    <xf numFmtId="4" fontId="8" fillId="2" borderId="0" xfId="0" applyNumberFormat="1" applyFont="1" applyFill="1" applyAlignment="1">
      <alignment wrapText="1"/>
    </xf>
    <xf numFmtId="4" fontId="8" fillId="2" borderId="17" xfId="0" applyNumberFormat="1" applyFont="1" applyFill="1" applyBorder="1" applyAlignment="1">
      <alignment wrapText="1"/>
    </xf>
    <xf numFmtId="4" fontId="8" fillId="20" borderId="0" xfId="0" applyNumberFormat="1" applyFont="1" applyFill="1" applyAlignment="1">
      <alignment horizontal="left" wrapText="1" indent="5"/>
    </xf>
    <xf numFmtId="0" fontId="29" fillId="2" borderId="12" xfId="0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left" wrapText="1" indent="3"/>
    </xf>
    <xf numFmtId="4" fontId="31" fillId="0" borderId="0" xfId="0" applyNumberFormat="1" applyFont="1" applyAlignment="1">
      <alignment horizontal="left" wrapText="1" indent="4"/>
    </xf>
    <xf numFmtId="4" fontId="31" fillId="0" borderId="0" xfId="0" applyNumberFormat="1" applyFont="1"/>
    <xf numFmtId="4" fontId="0" fillId="0" borderId="27" xfId="0" applyNumberFormat="1" applyBorder="1" applyAlignment="1">
      <alignment horizontal="left" wrapText="1" indent="6"/>
    </xf>
    <xf numFmtId="4" fontId="0" fillId="0" borderId="27" xfId="0" applyNumberFormat="1" applyBorder="1"/>
    <xf numFmtId="4" fontId="6" fillId="2" borderId="0" xfId="0" applyNumberFormat="1" applyFont="1" applyFill="1" applyAlignment="1">
      <alignment horizontal="left" wrapText="1" indent="3"/>
    </xf>
    <xf numFmtId="4" fontId="6" fillId="23" borderId="0" xfId="0" applyNumberFormat="1" applyFont="1" applyFill="1" applyAlignment="1">
      <alignment horizontal="left" wrapText="1" indent="4"/>
    </xf>
    <xf numFmtId="4" fontId="11" fillId="4" borderId="0" xfId="0" applyNumberFormat="1" applyFont="1" applyFill="1" applyAlignment="1">
      <alignment horizontal="center" vertical="center" wrapText="1"/>
    </xf>
    <xf numFmtId="4" fontId="11" fillId="19" borderId="3" xfId="0" applyNumberFormat="1" applyFont="1" applyFill="1" applyBorder="1" applyAlignment="1">
      <alignment horizontal="center" vertical="center" wrapText="1"/>
    </xf>
    <xf numFmtId="4" fontId="11" fillId="19" borderId="8" xfId="0" applyNumberFormat="1" applyFont="1" applyFill="1" applyBorder="1" applyAlignment="1">
      <alignment horizontal="center" vertical="center" wrapText="1"/>
    </xf>
    <xf numFmtId="4" fontId="11" fillId="19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1" fillId="19" borderId="15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4" fontId="11" fillId="19" borderId="13" xfId="0" applyNumberFormat="1" applyFont="1" applyFill="1" applyBorder="1" applyAlignment="1">
      <alignment horizontal="center" vertical="center" wrapText="1"/>
    </xf>
    <xf numFmtId="4" fontId="11" fillId="19" borderId="14" xfId="0" applyNumberFormat="1" applyFont="1" applyFill="1" applyBorder="1" applyAlignment="1">
      <alignment horizontal="center" vertical="center" wrapText="1"/>
    </xf>
    <xf numFmtId="4" fontId="30" fillId="19" borderId="13" xfId="0" applyNumberFormat="1" applyFont="1" applyFill="1" applyBorder="1" applyAlignment="1">
      <alignment horizontal="center" vertical="center" wrapText="1"/>
    </xf>
    <xf numFmtId="4" fontId="30" fillId="19" borderId="14" xfId="0" applyNumberFormat="1" applyFont="1" applyFill="1" applyBorder="1" applyAlignment="1">
      <alignment horizontal="center" vertical="center" wrapText="1"/>
    </xf>
    <xf numFmtId="4" fontId="30" fillId="19" borderId="3" xfId="0" applyNumberFormat="1" applyFont="1" applyFill="1" applyBorder="1" applyAlignment="1">
      <alignment horizontal="center" vertical="center" wrapText="1"/>
    </xf>
    <xf numFmtId="4" fontId="30" fillId="19" borderId="8" xfId="0" applyNumberFormat="1" applyFont="1" applyFill="1" applyBorder="1" applyAlignment="1">
      <alignment horizontal="center" vertical="center" wrapText="1"/>
    </xf>
    <xf numFmtId="4" fontId="11" fillId="19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Normalno" xfId="0" builtinId="0"/>
    <cellStyle name="Zarez" xfId="1" builtinId="3"/>
  </cellStyles>
  <dxfs count="1940">
    <dxf>
      <font>
        <sz val="8"/>
        <color rgb="FF000000"/>
        <name val="Arial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30" formatCode="@"/>
    </dxf>
    <dxf>
      <numFmt numFmtId="0" formatCode="General"/>
    </dxf>
    <dxf>
      <numFmt numFmtId="0" formatCode="General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indexed="64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indexed="64"/>
        </patternFill>
      </fill>
    </dxf>
    <dxf>
      <fill>
        <patternFill>
          <fgColor indexed="64"/>
          <bgColor theme="4" tint="-0.249977111117893"/>
        </patternFill>
      </fill>
    </dxf>
    <dxf>
      <fill>
        <patternFill>
          <fgColor theme="8" tint="0.79998168889431442"/>
          <bgColor theme="0"/>
        </patternFill>
      </fill>
    </dxf>
    <dxf>
      <fill>
        <patternFill>
          <fgColor indexed="64"/>
          <bgColor theme="4" tint="-0.249977111117893"/>
        </patternFill>
      </fill>
      <alignment horizontal="center"/>
    </dxf>
    <dxf>
      <font>
        <b/>
      </font>
      <fill>
        <patternFill>
          <fgColor theme="4" tint="-0.249977111117893"/>
        </patternFill>
      </fill>
      <alignment horizontal="center" vertical="center" wrapText="1"/>
    </dxf>
    <dxf>
      <fill>
        <patternFill>
          <fgColor indexed="64"/>
          <bgColor theme="8" tint="0.59999389629810485"/>
        </patternFill>
      </fill>
    </dxf>
    <dxf>
      <fill>
        <patternFill>
          <fgColor indexed="64"/>
          <bgColor theme="8" tint="0.59999389629810485"/>
        </patternFill>
      </fill>
    </dxf>
    <dxf>
      <fill>
        <patternFill>
          <fgColor theme="8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alignment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indexed="6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64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b/>
      </font>
    </dxf>
    <dxf>
      <font>
        <color theme="0"/>
      </font>
    </dxf>
    <dxf>
      <fill>
        <patternFill>
          <fgColor indexed="64"/>
          <bgColor theme="3" tint="0.59999389629810485"/>
        </patternFill>
      </fill>
    </dxf>
    <dxf>
      <fill>
        <patternFill>
          <fgColor indexed="64"/>
          <bgColor theme="3" tint="0.59999389629810485"/>
        </patternFill>
      </fill>
    </dxf>
    <dxf>
      <font>
        <b/>
      </font>
      <alignment horizontal="center" vertical="center" wrapText="1"/>
    </dxf>
    <dxf>
      <alignment horizontal="general" indent="0"/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6" tint="0.59999389629810485"/>
        </patternFill>
      </fill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fgColor indexed="64"/>
          <bgColor theme="4" tint="-0.249977111117893"/>
        </patternFill>
      </fill>
    </dxf>
    <dxf>
      <alignment horizontal="right"/>
    </dxf>
    <dxf>
      <alignment horizontal="center"/>
    </dxf>
    <dxf>
      <font>
        <color theme="0"/>
      </font>
      <fill>
        <patternFill>
          <fgColor theme="4" tint="-0.249977111117893"/>
        </patternFill>
      </fill>
    </dxf>
    <dxf>
      <font>
        <color theme="1"/>
      </font>
    </dxf>
    <dxf>
      <font>
        <color theme="1"/>
      </font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fgColor indexed="64"/>
          <bgColor theme="4" tint="-0.249977111117893"/>
        </patternFill>
      </fill>
    </dxf>
    <dxf>
      <font>
        <color theme="0"/>
      </font>
      <fill>
        <patternFill>
          <fgColor theme="4" tint="-0.249977111117893"/>
        </patternFill>
      </fill>
      <alignment horizontal="right"/>
    </dxf>
    <dxf>
      <font>
        <color theme="0"/>
      </font>
      <fill>
        <patternFill>
          <fgColor theme="4" tint="-0.249977111117893"/>
        </patternFill>
      </fill>
      <alignment horizontal="center"/>
    </dxf>
    <dxf>
      <fill>
        <patternFill>
          <fgColor indexed="64"/>
          <bgColor theme="8" tint="0.39997558519241921"/>
        </patternFill>
      </fill>
      <alignment horizontal="general" vertical="bottom" textRotation="0" wrapText="0" indent="0" justifyLastLine="0" shrinkToFit="0" readingOrder="0"/>
    </dxf>
    <dxf>
      <fill>
        <patternFill>
          <fgColor theme="8" tint="0.39997558519241921"/>
        </patternFill>
      </fill>
      <alignment horizontal="general" vertical="bottom" textRotation="0" wrapText="0" indent="0" justifyLastLine="0" shrinkToFit="0" readingOrder="0"/>
    </dxf>
    <dxf>
      <font>
        <color theme="0"/>
      </font>
      <numFmt numFmtId="4" formatCode="#,##0.00"/>
      <fill>
        <patternFill>
          <bgColor indexed="64"/>
        </patternFill>
      </fill>
    </dxf>
    <dxf>
      <alignment horizontal="center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>
          <bgColor theme="7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color theme="1"/>
      </font>
    </dxf>
    <dxf>
      <font>
        <color theme="1"/>
      </font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 patternType="solid">
          <fgColor indexed="64"/>
          <bgColor theme="9" tint="0.39997558519241921"/>
        </patternFill>
      </fill>
      <alignment wrapText="1"/>
    </dxf>
    <dxf>
      <font>
        <i val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numFmt numFmtId="0" formatCode="General"/>
      <fill>
        <patternFill patternType="solid">
          <fgColor indexed="64"/>
          <bgColor theme="9" tint="0.39997558519241921"/>
        </patternFill>
      </fill>
      <alignment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4" tint="-0.249977111117893"/>
        </patternFill>
      </fill>
    </dxf>
    <dxf>
      <alignment horizontal="right" readingOrder="0"/>
    </dxf>
    <dxf>
      <font>
        <color theme="0"/>
      </font>
      <fill>
        <patternFill>
          <bgColor indexed="64"/>
        </patternFill>
      </fill>
      <alignment horizontal="center" readingOrder="0"/>
    </dxf>
    <dxf>
      <fill>
        <patternFill>
          <fgColor indexed="64"/>
          <bgColor theme="4" tint="-0.249977111117893"/>
        </patternFill>
      </fill>
    </dxf>
    <dxf>
      <font>
        <color theme="0"/>
      </font>
      <fill>
        <patternFill>
          <fgColor theme="4" tint="-0.249977111117893"/>
        </patternFill>
      </fill>
      <alignment horizontal="center"/>
    </dxf>
    <dxf>
      <font>
        <color theme="1"/>
      </font>
    </dxf>
    <dxf>
      <font>
        <color theme="1"/>
      </font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indexed="64"/>
        </patternFill>
      </fill>
    </dxf>
    <dxf>
      <alignment horizontal="right" readingOrder="0"/>
    </dxf>
    <dxf>
      <font>
        <color theme="0"/>
      </font>
      <alignment horizontal="center" wrapText="1" readingOrder="0"/>
    </dxf>
    <dxf>
      <alignment horizontal="center" readingOrder="0"/>
    </dxf>
    <dxf>
      <alignment horizontal="right" readingOrder="0"/>
    </dxf>
    <dxf>
      <alignment horizontal="right" readingOrder="0"/>
    </dxf>
    <dxf>
      <font>
        <color theme="0"/>
      </font>
      <numFmt numFmtId="4" formatCode="#,##0.00"/>
      <fill>
        <patternFill>
          <bgColor indexed="64"/>
        </patternFill>
      </fill>
      <alignment horizontal="center" readingOrder="0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  <numFmt numFmtId="4" formatCode="#,##0.00"/>
      <fill>
        <patternFill>
          <bgColor indexed="64"/>
        </patternFill>
      </fill>
      <alignment horizontal="center" readingOrder="0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fgColor indexed="64"/>
          <bgColor theme="4" tint="-0.249977111117893"/>
        </patternFill>
      </fill>
    </dxf>
    <dxf>
      <font>
        <color theme="0"/>
      </font>
      <fill>
        <patternFill>
          <fgColor theme="4" tint="-0.249977111117893"/>
        </patternFill>
      </fill>
      <alignment horizontal="center"/>
    </dxf>
    <dxf>
      <font>
        <color theme="1"/>
      </font>
    </dxf>
    <dxf>
      <font>
        <color theme="1"/>
      </font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indexed="64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theme="4" tint="-0.249977111117893"/>
        </patternFill>
      </fill>
    </dxf>
    <dxf>
      <fill>
        <patternFill>
          <fgColor indexed="64"/>
          <bgColor theme="4" tint="-0.249977111117893"/>
        </patternFill>
      </fill>
    </dxf>
    <dxf>
      <font>
        <color theme="0"/>
      </font>
      <fill>
        <patternFill>
          <fgColor theme="4" tint="-0.249977111117893"/>
        </patternFill>
      </fill>
      <alignment horizontal="right"/>
    </dxf>
    <dxf>
      <font>
        <color theme="0"/>
      </font>
      <fill>
        <patternFill>
          <fgColor theme="4" tint="-0.249977111117893"/>
        </patternFill>
      </fill>
      <alignment horizontal="center"/>
    </dxf>
    <dxf>
      <fill>
        <patternFill>
          <fgColor indexed="64"/>
          <bgColor theme="8" tint="0.39997558519241921"/>
        </patternFill>
      </fill>
      <alignment horizontal="general" vertical="bottom" textRotation="0" wrapText="0" indent="0" justifyLastLine="0" shrinkToFit="0" readingOrder="0"/>
    </dxf>
    <dxf>
      <fill>
        <patternFill>
          <fgColor theme="8" tint="0.39997558519241921"/>
        </patternFill>
      </fill>
      <alignment horizontal="general" vertical="bottom" textRotation="0" wrapText="0" indent="0" justifyLastLine="0" shrinkToFit="0" readingOrder="0"/>
    </dxf>
    <dxf>
      <font>
        <color theme="0"/>
      </font>
      <numFmt numFmtId="4" formatCode="#,##0.00"/>
      <fill>
        <patternFill>
          <bgColor indexed="64"/>
        </patternFill>
      </fill>
    </dxf>
    <dxf>
      <alignment horizontal="center"/>
    </dxf>
    <dxf>
      <alignment horizontal="general" indent="0"/>
    </dxf>
    <dxf>
      <numFmt numFmtId="4" formatCode="#,##0.00"/>
    </dxf>
    <dxf>
      <alignment horizontal="right" indent="5"/>
    </dxf>
    <dxf>
      <numFmt numFmtId="4" formatCode="#,##0.00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ill>
        <patternFill patternType="solid">
          <fgColor indexed="64"/>
          <bgColor theme="7" tint="0.59999389629810485"/>
        </patternFill>
      </fill>
      <alignment wrapText="1" indent="5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6" tint="0.79998168889431442"/>
        </patternFill>
      </fill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fgColor indexed="64"/>
          <bgColor theme="4" tint="-0.249977111117893"/>
        </patternFill>
      </fill>
    </dxf>
    <dxf>
      <alignment horizontal="right"/>
    </dxf>
    <dxf>
      <alignment horizontal="center"/>
    </dxf>
    <dxf>
      <font>
        <color theme="0"/>
      </font>
      <fill>
        <patternFill>
          <fgColor theme="4" tint="-0.249977111117893"/>
        </patternFill>
      </fill>
    </dxf>
    <dxf>
      <font>
        <color theme="1"/>
      </font>
    </dxf>
    <dxf>
      <font>
        <color theme="1"/>
      </font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b/>
      </font>
      <fill>
        <patternFill patternType="solid">
          <fgColor indexed="64"/>
          <bgColor theme="6" tint="0.39997558519241921"/>
        </patternFill>
      </fill>
    </dxf>
    <dxf>
      <font>
        <b/>
      </font>
      <fill>
        <patternFill patternType="solid">
          <fgColor indexed="64"/>
          <bgColor theme="6" tint="0.39997558519241921"/>
        </patternFill>
      </fill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ont>
        <b/>
      </font>
      <fill>
        <patternFill patternType="solid">
          <fgColor indexed="64"/>
          <bgColor theme="6" tint="0.39997558519241921"/>
        </patternFill>
      </fill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ont>
        <color theme="0"/>
      </font>
    </dxf>
    <dxf>
      <fill>
        <patternFill>
          <bgColor rgb="FF002060"/>
        </patternFill>
      </fill>
    </dxf>
    <dxf>
      <font>
        <color theme="0"/>
      </font>
    </dxf>
    <dxf>
      <fill>
        <patternFill>
          <bgColor rgb="FF002060"/>
        </patternFill>
      </fill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b/>
      </font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ont>
        <b/>
      </font>
    </dxf>
    <dxf>
      <font>
        <b/>
      </font>
    </dxf>
    <dxf>
      <fill>
        <patternFill patternType="solid">
          <bgColor theme="6" tint="0.39997558519241921"/>
        </patternFill>
      </fill>
    </dxf>
    <dxf>
      <font>
        <b/>
      </font>
    </dxf>
    <dxf>
      <font>
        <b/>
      </font>
    </dxf>
    <dxf>
      <fill>
        <patternFill>
          <fgColor indexed="64"/>
          <bgColor theme="4" tint="-0.249977111117893"/>
        </patternFill>
      </fill>
    </dxf>
    <dxf>
      <fill>
        <patternFill>
          <fgColor indexed="64"/>
          <bgColor theme="4" tint="-0.249977111117893"/>
        </patternFill>
      </fill>
    </dxf>
    <dxf>
      <font>
        <color theme="0"/>
      </font>
      <fill>
        <patternFill>
          <fgColor theme="4" tint="-0.249977111117893"/>
        </patternFill>
      </fill>
      <alignment horizontal="right"/>
    </dxf>
    <dxf>
      <font>
        <color theme="0"/>
      </font>
      <fill>
        <patternFill>
          <fgColor theme="4" tint="-0.249977111117893"/>
        </patternFill>
      </fill>
      <alignment horizontal="center"/>
    </dxf>
    <dxf>
      <fill>
        <patternFill>
          <fgColor indexed="64"/>
          <bgColor theme="8" tint="0.39997558519241921"/>
        </patternFill>
      </fill>
      <alignment horizontal="general" vertical="bottom" textRotation="0" wrapText="0" indent="0" justifyLastLine="0" shrinkToFit="0" readingOrder="0"/>
    </dxf>
    <dxf>
      <fill>
        <patternFill>
          <fgColor theme="8" tint="0.39997558519241921"/>
        </patternFill>
      </fill>
      <alignment horizontal="general" vertical="bottom" textRotation="0" wrapText="0" indent="0" justifyLastLine="0" shrinkToFit="0" readingOrder="0"/>
    </dxf>
    <dxf>
      <font>
        <color theme="0"/>
      </font>
      <numFmt numFmtId="4" formatCode="#,##0.00"/>
      <fill>
        <patternFill>
          <bgColor indexed="64"/>
        </patternFill>
      </fill>
    </dxf>
    <dxf>
      <alignment horizontal="center"/>
    </dxf>
    <dxf>
      <numFmt numFmtId="4" formatCode="#,##0.00"/>
    </dxf>
    <dxf>
      <font>
        <color theme="1"/>
      </font>
    </dxf>
    <dxf>
      <font>
        <color theme="1"/>
      </font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ont>
        <color theme="0"/>
      </font>
      <numFmt numFmtId="0" formatCode="General"/>
      <fill>
        <patternFill patternType="solid">
          <fgColor indexed="64"/>
          <bgColor theme="4" tint="-0.249977111117893"/>
        </patternFill>
      </fill>
      <alignment wrapText="1"/>
    </dxf>
    <dxf>
      <font>
        <b/>
        <color theme="0"/>
      </font>
      <numFmt numFmtId="0" formatCode="General"/>
      <fill>
        <patternFill patternType="solid">
          <fgColor theme="8"/>
          <bgColor theme="8"/>
        </patternFill>
      </fill>
      <alignment horizontal="center" vertical="center" wrapText="1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 readingOrder="0"/>
    </dxf>
    <dxf>
      <alignment wrapText="1" readingOrder="0"/>
    </dxf>
    <dxf>
      <font>
        <b/>
      </font>
      <fill>
        <patternFill patternType="solid">
          <fgColor indexed="64"/>
          <bgColor theme="6" tint="0.79998168889431442"/>
        </patternFill>
      </fill>
    </dxf>
    <dxf>
      <font>
        <b/>
      </font>
      <fill>
        <patternFill patternType="solid">
          <fgColor indexed="64"/>
          <bgColor theme="6" tint="0.7999816888943144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bottom style="thin">
          <color theme="4" tint="0.39997558519241921"/>
        </bottom>
      </border>
    </dxf>
    <dxf>
      <border>
        <bottom style="thin">
          <color theme="4" tint="0.39997558519241921"/>
        </bottom>
      </border>
    </dxf>
    <dxf>
      <border>
        <bottom style="thin">
          <color theme="4" tint="0.39997558519241921"/>
        </bottom>
      </border>
    </dxf>
    <dxf>
      <font>
        <b/>
      </font>
    </dxf>
    <dxf>
      <fill>
        <patternFill patternType="solid">
          <bgColor theme="6" tint="0.79998168889431442"/>
        </patternFill>
      </fill>
    </dxf>
    <dxf>
      <font>
        <b/>
      </font>
    </dxf>
    <dxf>
      <fill>
        <patternFill patternType="solid">
          <bgColor theme="6" tint="0.79998168889431442"/>
        </patternFill>
      </fill>
    </dxf>
    <dxf>
      <fill>
        <patternFill>
          <bgColor theme="8" tint="-0.499984740745262"/>
        </patternFill>
      </fill>
    </dxf>
    <dxf>
      <fill>
        <patternFill>
          <bgColor rgb="FF0070C0"/>
        </patternFill>
      </fill>
    </dxf>
    <dxf>
      <font>
        <color theme="0"/>
      </font>
    </dxf>
    <dxf>
      <fill>
        <patternFill>
          <bgColor rgb="FF00B0F0"/>
        </patternFill>
      </fill>
    </dxf>
    <dxf>
      <font>
        <b/>
      </font>
    </dxf>
    <dxf>
      <fill>
        <patternFill patternType="solid">
          <bgColor theme="6" tint="0.79998168889431442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4" tint="0.39997558519241921"/>
        </patternFill>
      </fill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fgColor indexed="64"/>
          <bgColor theme="4" tint="-0.249977111117893"/>
        </patternFill>
      </fill>
    </dxf>
    <dxf>
      <alignment horizontal="right"/>
    </dxf>
    <dxf>
      <alignment horizontal="center"/>
    </dxf>
    <dxf>
      <font>
        <color theme="0"/>
      </font>
      <fill>
        <patternFill>
          <fgColor theme="4" tint="-0.249977111117893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font>
        <b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 readingOrder="0"/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ill>
        <patternFill>
          <fgColor theme="4" tint="0.39997558519241921"/>
        </patternFill>
      </fill>
    </dxf>
    <dxf>
      <fill>
        <patternFill>
          <fgColor theme="4" tint="0.39997558519241921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numFmt numFmtId="4" formatCode="#,##0.00"/>
    </dxf>
    <dxf>
      <alignment vertical="center"/>
    </dxf>
    <dxf>
      <alignment horizontal="center"/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ont>
        <color theme="0"/>
      </font>
    </dxf>
    <dxf>
      <font>
        <color theme="0"/>
      </font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theme="1"/>
      </font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ill>
        <patternFill>
          <fgColor theme="4" tint="0.39997558519241921"/>
        </patternFill>
      </fill>
    </dxf>
    <dxf>
      <fill>
        <patternFill>
          <fgColor theme="4" tint="0.39997558519241921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>
          <bgColor theme="0"/>
        </patternFill>
      </fill>
    </dxf>
    <dxf>
      <fill>
        <patternFill>
          <bgColor indexed="64"/>
        </patternFill>
      </fill>
    </dxf>
    <dxf>
      <fill>
        <patternFill>
          <bgColor indexed="64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ont>
        <color theme="0"/>
      </font>
    </dxf>
    <dxf>
      <fill>
        <patternFill>
          <bgColor rgb="FF002060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theme="4" tint="0.59999389629810485"/>
        </patternFill>
      </fill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ill>
        <patternFill>
          <fgColor theme="4" tint="0.39997558519241921"/>
        </patternFill>
      </fill>
    </dxf>
    <dxf>
      <fill>
        <patternFill>
          <fgColor theme="4" tint="0.39997558519241921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ont>
        <color theme="0"/>
      </font>
    </dxf>
    <dxf>
      <fill>
        <patternFill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fgColor indexed="64"/>
          <bgColor theme="4" tint="-0.249977111117893"/>
        </patternFill>
      </fill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alignment horizontal="left"/>
    </dxf>
    <dxf>
      <font>
        <b/>
      </font>
      <fill>
        <patternFill>
          <fgColor theme="4" tint="-0.249977111117893"/>
        </patternFill>
      </fill>
      <alignment horizontal="center" vertical="center" wrapText="1"/>
    </dxf>
    <dxf>
      <fill>
        <patternFill>
          <bgColor theme="3" tint="0.59999389629810485"/>
        </patternFill>
      </fill>
    </dxf>
    <dxf>
      <fill>
        <patternFill>
          <bgColor theme="3" tint="0.59999389629810485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>
          <bgColor theme="4" tint="0.59999389629810485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39997558519241921"/>
        </patternFill>
      </fill>
    </dxf>
    <dxf>
      <font>
        <color theme="0"/>
      </font>
    </dxf>
    <dxf>
      <fill>
        <patternFill patternType="solid">
          <bgColor rgb="FF002060"/>
        </patternFill>
      </fill>
    </dxf>
    <dxf>
      <alignment wrapText="1" readingOrder="0"/>
    </dxf>
    <dxf>
      <alignment wrapText="1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fgColor indexed="64"/>
          <bgColor theme="4" tint="-0.249977111117893"/>
        </patternFill>
      </fill>
    </dxf>
    <dxf>
      <fill>
        <patternFill>
          <fgColor theme="8" tint="0.79998168889431442"/>
          <bgColor theme="0"/>
        </patternFill>
      </fill>
    </dxf>
    <dxf>
      <fill>
        <patternFill>
          <fgColor indexed="64"/>
          <bgColor theme="4" tint="-0.249977111117893"/>
        </patternFill>
      </fill>
      <alignment horizontal="center"/>
    </dxf>
    <dxf>
      <font>
        <b/>
      </font>
      <fill>
        <patternFill>
          <fgColor theme="4" tint="-0.249977111117893"/>
        </patternFill>
      </fill>
      <alignment horizontal="center" vertical="center" wrapText="1"/>
    </dxf>
    <dxf>
      <fill>
        <patternFill>
          <fgColor indexed="64"/>
          <bgColor theme="8" tint="0.59999389629810485"/>
        </patternFill>
      </fill>
    </dxf>
    <dxf>
      <fill>
        <patternFill>
          <fgColor indexed="64"/>
          <bgColor theme="8" tint="0.59999389629810485"/>
        </patternFill>
      </fill>
    </dxf>
    <dxf>
      <fill>
        <patternFill>
          <f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9389629810485"/>
        </patternFill>
      </fill>
    </dxf>
    <dxf>
      <fill>
        <patternFill>
          <bgColor theme="3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ont>
        <color theme="1"/>
      </font>
    </dxf>
    <dxf>
      <font>
        <color theme="1"/>
      </font>
    </dxf>
    <dxf>
      <font>
        <b val="0"/>
      </font>
    </dxf>
    <dxf>
      <font>
        <b val="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4" tint="0.39997558519241921"/>
        </patternFill>
      </fill>
    </dxf>
    <dxf>
      <alignment wrapText="1"/>
    </dxf>
    <dxf>
      <alignment vertical="center"/>
    </dxf>
    <dxf>
      <alignment horizontal="center"/>
    </dxf>
    <dxf>
      <alignment wrapText="1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7" formatCode="#,##0.00\ _k_n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theme="4" tint="0.39997558519241921"/>
        </patternFill>
      </fill>
    </dxf>
    <dxf>
      <font>
        <color theme="0"/>
      </font>
    </dxf>
    <dxf>
      <fill>
        <patternFill patternType="solid">
          <bgColor rgb="FF002060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color theme="0"/>
      </font>
    </dxf>
    <dxf>
      <fill>
        <patternFill>
          <fgColor indexed="64"/>
          <bgColor theme="3" tint="0.59999389629810485"/>
        </patternFill>
      </fill>
    </dxf>
    <dxf>
      <fill>
        <patternFill>
          <fgColor indexed="64"/>
          <bgColor theme="3" tint="0.59999389629810485"/>
        </patternFill>
      </fill>
    </dxf>
    <dxf>
      <font>
        <b/>
      </font>
      <alignment horizontal="center" vertical="center" wrapText="1"/>
    </dxf>
    <dxf>
      <alignment horizontal="general" indent="0"/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  <fill>
        <patternFill patternType="solid">
          <fgColor indexed="64"/>
          <bgColor theme="3" tint="0.39997558519241921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ill>
        <patternFill patternType="solid">
          <fgColor indexed="64"/>
          <bgColor theme="8" tint="0.79998168889431442"/>
        </patternFill>
      </fill>
      <alignment wrapText="1"/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ont>
        <b/>
      </font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3" tint="0.59999389629810485"/>
        </patternFill>
      </fill>
    </dxf>
    <dxf>
      <fill>
        <patternFill patternType="solid">
          <bgColor theme="4" tint="0.39997558519241921"/>
        </patternFill>
      </fill>
    </dxf>
    <dxf>
      <numFmt numFmtId="4" formatCode="#,##0.00"/>
    </dxf>
    <dxf>
      <numFmt numFmtId="4" formatCode="#,##0.00"/>
    </dxf>
    <dxf>
      <numFmt numFmtId="167" formatCode="#,##0.00\ _k_n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b/>
      </font>
      <fill>
        <patternFill patternType="solid">
          <fgColor indexed="64"/>
          <bgColor theme="4" tint="0.79998168889431442"/>
        </patternFill>
      </fill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horizontal style="thin">
          <color indexed="64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b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alignment vertical="center"/>
    </dxf>
    <dxf>
      <alignment horizont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  <fill>
        <patternFill patternType="solid">
          <fgColor indexed="64"/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68" formatCode="_-* #,##0.00\ [$€-1]_-;\-* #,##0.00\ [$€-1]_-;_-* &quot;-&quot;??\ [$€-1]_-;_-@_-"/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</font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</border>
    </dxf>
    <dxf>
      <font>
        <b/>
        <sz val="9"/>
        <color auto="1"/>
        <name val="Arial"/>
        <scheme val="none"/>
      </font>
      <fill>
        <patternFill patternType="solid">
          <fgColor indexed="64"/>
          <bgColor theme="4" tint="0.79998168889431442"/>
        </patternFill>
      </fill>
      <alignment vertical="center"/>
    </dxf>
    <dxf>
      <alignment wrapText="1"/>
    </dxf>
  </dxfs>
  <tableStyles count="1" defaultTableStyle="TableStyleMedium2" defaultPivotStyle="PivotStyleLight16">
    <tableStyle name="Invisible" pivot="0" table="0" count="0"/>
  </tableStyles>
  <colors>
    <mruColors>
      <color rgb="FFDCE6F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ustomXml" Target="../customXml/item62.xml"/><Relationship Id="rId21" Type="http://schemas.openxmlformats.org/officeDocument/2006/relationships/pivotCacheDefinition" Target="pivotCache/pivotCacheDefinition3.xml"/><Relationship Id="rId42" Type="http://schemas.openxmlformats.org/officeDocument/2006/relationships/pivotCacheDefinition" Target="pivotCache/pivotCacheDefinition24.xml"/><Relationship Id="rId63" Type="http://schemas.openxmlformats.org/officeDocument/2006/relationships/customXml" Target="../customXml/item8.xml"/><Relationship Id="rId84" Type="http://schemas.openxmlformats.org/officeDocument/2006/relationships/customXml" Target="../customXml/item29.xml"/><Relationship Id="rId138" Type="http://schemas.openxmlformats.org/officeDocument/2006/relationships/customXml" Target="../customXml/item83.xml"/><Relationship Id="rId159" Type="http://schemas.openxmlformats.org/officeDocument/2006/relationships/customXml" Target="../customXml/item104.xml"/><Relationship Id="rId107" Type="http://schemas.openxmlformats.org/officeDocument/2006/relationships/customXml" Target="../customXml/item52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4.xml"/><Relationship Id="rId53" Type="http://schemas.openxmlformats.org/officeDocument/2006/relationships/sheetMetadata" Target="metadata.xml"/><Relationship Id="rId74" Type="http://schemas.openxmlformats.org/officeDocument/2006/relationships/customXml" Target="../customXml/item19.xml"/><Relationship Id="rId128" Type="http://schemas.openxmlformats.org/officeDocument/2006/relationships/customXml" Target="../customXml/item73.xml"/><Relationship Id="rId149" Type="http://schemas.openxmlformats.org/officeDocument/2006/relationships/customXml" Target="../customXml/item94.xml"/><Relationship Id="rId5" Type="http://schemas.openxmlformats.org/officeDocument/2006/relationships/worksheet" Target="worksheets/sheet5.xml"/><Relationship Id="rId95" Type="http://schemas.openxmlformats.org/officeDocument/2006/relationships/customXml" Target="../customXml/item40.xml"/><Relationship Id="rId160" Type="http://schemas.openxmlformats.org/officeDocument/2006/relationships/customXml" Target="../customXml/item105.xml"/><Relationship Id="rId22" Type="http://schemas.openxmlformats.org/officeDocument/2006/relationships/pivotCacheDefinition" Target="pivotCache/pivotCacheDefinition4.xml"/><Relationship Id="rId43" Type="http://schemas.openxmlformats.org/officeDocument/2006/relationships/pivotCacheDefinition" Target="pivotCache/pivotCacheDefinition25.xml"/><Relationship Id="rId64" Type="http://schemas.openxmlformats.org/officeDocument/2006/relationships/customXml" Target="../customXml/item9.xml"/><Relationship Id="rId118" Type="http://schemas.openxmlformats.org/officeDocument/2006/relationships/customXml" Target="../customXml/item63.xml"/><Relationship Id="rId139" Type="http://schemas.openxmlformats.org/officeDocument/2006/relationships/customXml" Target="../customXml/item84.xml"/><Relationship Id="rId85" Type="http://schemas.openxmlformats.org/officeDocument/2006/relationships/customXml" Target="../customXml/item30.xml"/><Relationship Id="rId150" Type="http://schemas.openxmlformats.org/officeDocument/2006/relationships/customXml" Target="../customXml/item95.xml"/><Relationship Id="rId12" Type="http://schemas.openxmlformats.org/officeDocument/2006/relationships/worksheet" Target="worksheets/sheet12.xml"/><Relationship Id="rId33" Type="http://schemas.openxmlformats.org/officeDocument/2006/relationships/pivotCacheDefinition" Target="pivotCache/pivotCacheDefinition15.xml"/><Relationship Id="rId108" Type="http://schemas.openxmlformats.org/officeDocument/2006/relationships/customXml" Target="../customXml/item53.xml"/><Relationship Id="rId129" Type="http://schemas.openxmlformats.org/officeDocument/2006/relationships/customXml" Target="../customXml/item74.xml"/><Relationship Id="rId54" Type="http://schemas.openxmlformats.org/officeDocument/2006/relationships/powerPivotData" Target="model/item.data"/><Relationship Id="rId70" Type="http://schemas.openxmlformats.org/officeDocument/2006/relationships/customXml" Target="../customXml/item15.xml"/><Relationship Id="rId75" Type="http://schemas.openxmlformats.org/officeDocument/2006/relationships/customXml" Target="../customXml/item20.xml"/><Relationship Id="rId91" Type="http://schemas.openxmlformats.org/officeDocument/2006/relationships/customXml" Target="../customXml/item36.xml"/><Relationship Id="rId96" Type="http://schemas.openxmlformats.org/officeDocument/2006/relationships/customXml" Target="../customXml/item41.xml"/><Relationship Id="rId140" Type="http://schemas.openxmlformats.org/officeDocument/2006/relationships/customXml" Target="../customXml/item85.xml"/><Relationship Id="rId145" Type="http://schemas.openxmlformats.org/officeDocument/2006/relationships/customXml" Target="../customXml/item90.xml"/><Relationship Id="rId161" Type="http://schemas.openxmlformats.org/officeDocument/2006/relationships/customXml" Target="../customXml/item106.xml"/><Relationship Id="rId166" Type="http://schemas.openxmlformats.org/officeDocument/2006/relationships/customXml" Target="../customXml/item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5.xml"/><Relationship Id="rId28" Type="http://schemas.openxmlformats.org/officeDocument/2006/relationships/pivotCacheDefinition" Target="pivotCache/pivotCacheDefinition10.xml"/><Relationship Id="rId49" Type="http://schemas.openxmlformats.org/officeDocument/2006/relationships/theme" Target="theme/theme1.xml"/><Relationship Id="rId114" Type="http://schemas.openxmlformats.org/officeDocument/2006/relationships/customXml" Target="../customXml/item59.xml"/><Relationship Id="rId119" Type="http://schemas.openxmlformats.org/officeDocument/2006/relationships/customXml" Target="../customXml/item64.xml"/><Relationship Id="rId44" Type="http://schemas.openxmlformats.org/officeDocument/2006/relationships/pivotCacheDefinition" Target="pivotCache/pivotCacheDefinition26.xml"/><Relationship Id="rId60" Type="http://schemas.openxmlformats.org/officeDocument/2006/relationships/customXml" Target="../customXml/item5.xml"/><Relationship Id="rId65" Type="http://schemas.openxmlformats.org/officeDocument/2006/relationships/customXml" Target="../customXml/item10.xml"/><Relationship Id="rId81" Type="http://schemas.openxmlformats.org/officeDocument/2006/relationships/customXml" Target="../customXml/item26.xml"/><Relationship Id="rId86" Type="http://schemas.openxmlformats.org/officeDocument/2006/relationships/customXml" Target="../customXml/item31.xml"/><Relationship Id="rId130" Type="http://schemas.openxmlformats.org/officeDocument/2006/relationships/customXml" Target="../customXml/item75.xml"/><Relationship Id="rId135" Type="http://schemas.openxmlformats.org/officeDocument/2006/relationships/customXml" Target="../customXml/item80.xml"/><Relationship Id="rId151" Type="http://schemas.openxmlformats.org/officeDocument/2006/relationships/customXml" Target="../customXml/item96.xml"/><Relationship Id="rId156" Type="http://schemas.openxmlformats.org/officeDocument/2006/relationships/customXml" Target="../customXml/item10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pivotCacheDefinition" Target="pivotCache/pivotCacheDefinition21.xml"/><Relationship Id="rId109" Type="http://schemas.openxmlformats.org/officeDocument/2006/relationships/customXml" Target="../customXml/item54.xml"/><Relationship Id="rId34" Type="http://schemas.openxmlformats.org/officeDocument/2006/relationships/pivotCacheDefinition" Target="pivotCache/pivotCacheDefinition16.xml"/><Relationship Id="rId50" Type="http://schemas.openxmlformats.org/officeDocument/2006/relationships/connections" Target="connections.xml"/><Relationship Id="rId55" Type="http://schemas.openxmlformats.org/officeDocument/2006/relationships/calcChain" Target="calcChain.xml"/><Relationship Id="rId76" Type="http://schemas.openxmlformats.org/officeDocument/2006/relationships/customXml" Target="../customXml/item21.xml"/><Relationship Id="rId97" Type="http://schemas.openxmlformats.org/officeDocument/2006/relationships/customXml" Target="../customXml/item42.xml"/><Relationship Id="rId104" Type="http://schemas.openxmlformats.org/officeDocument/2006/relationships/customXml" Target="../customXml/item49.xml"/><Relationship Id="rId120" Type="http://schemas.openxmlformats.org/officeDocument/2006/relationships/customXml" Target="../customXml/item65.xml"/><Relationship Id="rId125" Type="http://schemas.openxmlformats.org/officeDocument/2006/relationships/customXml" Target="../customXml/item70.xml"/><Relationship Id="rId141" Type="http://schemas.openxmlformats.org/officeDocument/2006/relationships/customXml" Target="../customXml/item86.xml"/><Relationship Id="rId146" Type="http://schemas.openxmlformats.org/officeDocument/2006/relationships/customXml" Target="../customXml/item91.xml"/><Relationship Id="rId167" Type="http://schemas.openxmlformats.org/officeDocument/2006/relationships/customXml" Target="../customXml/item112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6.xml"/><Relationship Id="rId92" Type="http://schemas.openxmlformats.org/officeDocument/2006/relationships/customXml" Target="../customXml/item37.xml"/><Relationship Id="rId162" Type="http://schemas.openxmlformats.org/officeDocument/2006/relationships/customXml" Target="../customXml/item107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1.xml"/><Relationship Id="rId24" Type="http://schemas.openxmlformats.org/officeDocument/2006/relationships/pivotCacheDefinition" Target="pivotCache/pivotCacheDefinition6.xml"/><Relationship Id="rId40" Type="http://schemas.openxmlformats.org/officeDocument/2006/relationships/pivotCacheDefinition" Target="pivotCache/pivotCacheDefinition22.xml"/><Relationship Id="rId45" Type="http://schemas.openxmlformats.org/officeDocument/2006/relationships/pivotCacheDefinition" Target="pivotCache/pivotCacheDefinition27.xml"/><Relationship Id="rId66" Type="http://schemas.openxmlformats.org/officeDocument/2006/relationships/customXml" Target="../customXml/item11.xml"/><Relationship Id="rId87" Type="http://schemas.openxmlformats.org/officeDocument/2006/relationships/customXml" Target="../customXml/item32.xml"/><Relationship Id="rId110" Type="http://schemas.openxmlformats.org/officeDocument/2006/relationships/customXml" Target="../customXml/item55.xml"/><Relationship Id="rId115" Type="http://schemas.openxmlformats.org/officeDocument/2006/relationships/customXml" Target="../customXml/item60.xml"/><Relationship Id="rId131" Type="http://schemas.openxmlformats.org/officeDocument/2006/relationships/customXml" Target="../customXml/item76.xml"/><Relationship Id="rId136" Type="http://schemas.openxmlformats.org/officeDocument/2006/relationships/customXml" Target="../customXml/item81.xml"/><Relationship Id="rId157" Type="http://schemas.openxmlformats.org/officeDocument/2006/relationships/customXml" Target="../customXml/item102.xml"/><Relationship Id="rId61" Type="http://schemas.openxmlformats.org/officeDocument/2006/relationships/customXml" Target="../customXml/item6.xml"/><Relationship Id="rId82" Type="http://schemas.openxmlformats.org/officeDocument/2006/relationships/customXml" Target="../customXml/item27.xml"/><Relationship Id="rId152" Type="http://schemas.openxmlformats.org/officeDocument/2006/relationships/customXml" Target="../customXml/item97.xml"/><Relationship Id="rId19" Type="http://schemas.openxmlformats.org/officeDocument/2006/relationships/pivotCacheDefinition" Target="pivotCache/pivotCacheDefinition1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2.xml"/><Relationship Id="rId35" Type="http://schemas.openxmlformats.org/officeDocument/2006/relationships/pivotCacheDefinition" Target="pivotCache/pivotCacheDefinition17.xml"/><Relationship Id="rId56" Type="http://schemas.openxmlformats.org/officeDocument/2006/relationships/customXml" Target="../customXml/item1.xml"/><Relationship Id="rId77" Type="http://schemas.openxmlformats.org/officeDocument/2006/relationships/customXml" Target="../customXml/item22.xml"/><Relationship Id="rId100" Type="http://schemas.openxmlformats.org/officeDocument/2006/relationships/customXml" Target="../customXml/item45.xml"/><Relationship Id="rId105" Type="http://schemas.openxmlformats.org/officeDocument/2006/relationships/customXml" Target="../customXml/item50.xml"/><Relationship Id="rId126" Type="http://schemas.openxmlformats.org/officeDocument/2006/relationships/customXml" Target="../customXml/item71.xml"/><Relationship Id="rId147" Type="http://schemas.openxmlformats.org/officeDocument/2006/relationships/customXml" Target="../customXml/item92.xml"/><Relationship Id="rId168" Type="http://schemas.openxmlformats.org/officeDocument/2006/relationships/customXml" Target="../customXml/item113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72" Type="http://schemas.openxmlformats.org/officeDocument/2006/relationships/customXml" Target="../customXml/item17.xml"/><Relationship Id="rId93" Type="http://schemas.openxmlformats.org/officeDocument/2006/relationships/customXml" Target="../customXml/item38.xml"/><Relationship Id="rId98" Type="http://schemas.openxmlformats.org/officeDocument/2006/relationships/customXml" Target="../customXml/item43.xml"/><Relationship Id="rId121" Type="http://schemas.openxmlformats.org/officeDocument/2006/relationships/customXml" Target="../customXml/item66.xml"/><Relationship Id="rId142" Type="http://schemas.openxmlformats.org/officeDocument/2006/relationships/customXml" Target="../customXml/item87.xml"/><Relationship Id="rId163" Type="http://schemas.openxmlformats.org/officeDocument/2006/relationships/customXml" Target="../customXml/item108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7.xml"/><Relationship Id="rId46" Type="http://schemas.openxmlformats.org/officeDocument/2006/relationships/pivotCacheDefinition" Target="pivotCache/pivotCacheDefinition28.xml"/><Relationship Id="rId67" Type="http://schemas.openxmlformats.org/officeDocument/2006/relationships/customXml" Target="../customXml/item12.xml"/><Relationship Id="rId116" Type="http://schemas.openxmlformats.org/officeDocument/2006/relationships/customXml" Target="../customXml/item61.xml"/><Relationship Id="rId137" Type="http://schemas.openxmlformats.org/officeDocument/2006/relationships/customXml" Target="../customXml/item82.xml"/><Relationship Id="rId158" Type="http://schemas.openxmlformats.org/officeDocument/2006/relationships/customXml" Target="../customXml/item103.xml"/><Relationship Id="rId20" Type="http://schemas.openxmlformats.org/officeDocument/2006/relationships/pivotCacheDefinition" Target="pivotCache/pivotCacheDefinition2.xml"/><Relationship Id="rId41" Type="http://schemas.openxmlformats.org/officeDocument/2006/relationships/pivotCacheDefinition" Target="pivotCache/pivotCacheDefinition23.xml"/><Relationship Id="rId62" Type="http://schemas.openxmlformats.org/officeDocument/2006/relationships/customXml" Target="../customXml/item7.xml"/><Relationship Id="rId83" Type="http://schemas.openxmlformats.org/officeDocument/2006/relationships/customXml" Target="../customXml/item28.xml"/><Relationship Id="rId88" Type="http://schemas.openxmlformats.org/officeDocument/2006/relationships/customXml" Target="../customXml/item33.xml"/><Relationship Id="rId111" Type="http://schemas.openxmlformats.org/officeDocument/2006/relationships/customXml" Target="../customXml/item56.xml"/><Relationship Id="rId132" Type="http://schemas.openxmlformats.org/officeDocument/2006/relationships/customXml" Target="../customXml/item77.xml"/><Relationship Id="rId153" Type="http://schemas.openxmlformats.org/officeDocument/2006/relationships/customXml" Target="../customXml/item98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18.xml"/><Relationship Id="rId57" Type="http://schemas.openxmlformats.org/officeDocument/2006/relationships/customXml" Target="../customXml/item2.xml"/><Relationship Id="rId106" Type="http://schemas.openxmlformats.org/officeDocument/2006/relationships/customXml" Target="../customXml/item51.xml"/><Relationship Id="rId127" Type="http://schemas.openxmlformats.org/officeDocument/2006/relationships/customXml" Target="../customXml/item72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3.xml"/><Relationship Id="rId52" Type="http://schemas.openxmlformats.org/officeDocument/2006/relationships/sharedStrings" Target="sharedStrings.xml"/><Relationship Id="rId73" Type="http://schemas.openxmlformats.org/officeDocument/2006/relationships/customXml" Target="../customXml/item18.xml"/><Relationship Id="rId78" Type="http://schemas.openxmlformats.org/officeDocument/2006/relationships/customXml" Target="../customXml/item23.xml"/><Relationship Id="rId94" Type="http://schemas.openxmlformats.org/officeDocument/2006/relationships/customXml" Target="../customXml/item39.xml"/><Relationship Id="rId99" Type="http://schemas.openxmlformats.org/officeDocument/2006/relationships/customXml" Target="../customXml/item44.xml"/><Relationship Id="rId101" Type="http://schemas.openxmlformats.org/officeDocument/2006/relationships/customXml" Target="../customXml/item46.xml"/><Relationship Id="rId122" Type="http://schemas.openxmlformats.org/officeDocument/2006/relationships/customXml" Target="../customXml/item67.xml"/><Relationship Id="rId143" Type="http://schemas.openxmlformats.org/officeDocument/2006/relationships/customXml" Target="../customXml/item88.xml"/><Relationship Id="rId148" Type="http://schemas.openxmlformats.org/officeDocument/2006/relationships/customXml" Target="../customXml/item93.xml"/><Relationship Id="rId164" Type="http://schemas.openxmlformats.org/officeDocument/2006/relationships/customXml" Target="../customXml/item109.xml"/><Relationship Id="rId169" Type="http://schemas.openxmlformats.org/officeDocument/2006/relationships/customXml" Target="../customXml/item1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pivotCacheDefinition" Target="pivotCache/pivotCacheDefinition8.xml"/><Relationship Id="rId47" Type="http://schemas.openxmlformats.org/officeDocument/2006/relationships/pivotCacheDefinition" Target="pivotCache/pivotCacheDefinition29.xml"/><Relationship Id="rId68" Type="http://schemas.openxmlformats.org/officeDocument/2006/relationships/customXml" Target="../customXml/item13.xml"/><Relationship Id="rId89" Type="http://schemas.openxmlformats.org/officeDocument/2006/relationships/customXml" Target="../customXml/item34.xml"/><Relationship Id="rId112" Type="http://schemas.openxmlformats.org/officeDocument/2006/relationships/customXml" Target="../customXml/item57.xml"/><Relationship Id="rId133" Type="http://schemas.openxmlformats.org/officeDocument/2006/relationships/customXml" Target="../customXml/item78.xml"/><Relationship Id="rId154" Type="http://schemas.openxmlformats.org/officeDocument/2006/relationships/customXml" Target="../customXml/item99.xml"/><Relationship Id="rId16" Type="http://schemas.openxmlformats.org/officeDocument/2006/relationships/worksheet" Target="worksheets/sheet16.xml"/><Relationship Id="rId37" Type="http://schemas.openxmlformats.org/officeDocument/2006/relationships/pivotCacheDefinition" Target="pivotCache/pivotCacheDefinition19.xml"/><Relationship Id="rId58" Type="http://schemas.openxmlformats.org/officeDocument/2006/relationships/customXml" Target="../customXml/item3.xml"/><Relationship Id="rId79" Type="http://schemas.openxmlformats.org/officeDocument/2006/relationships/customXml" Target="../customXml/item24.xml"/><Relationship Id="rId102" Type="http://schemas.openxmlformats.org/officeDocument/2006/relationships/customXml" Target="../customXml/item47.xml"/><Relationship Id="rId123" Type="http://schemas.openxmlformats.org/officeDocument/2006/relationships/customXml" Target="../customXml/item68.xml"/><Relationship Id="rId144" Type="http://schemas.openxmlformats.org/officeDocument/2006/relationships/customXml" Target="../customXml/item89.xml"/><Relationship Id="rId90" Type="http://schemas.openxmlformats.org/officeDocument/2006/relationships/customXml" Target="../customXml/item35.xml"/><Relationship Id="rId165" Type="http://schemas.openxmlformats.org/officeDocument/2006/relationships/customXml" Target="../customXml/item110.xml"/><Relationship Id="rId27" Type="http://schemas.openxmlformats.org/officeDocument/2006/relationships/pivotCacheDefinition" Target="pivotCache/pivotCacheDefinition9.xml"/><Relationship Id="rId48" Type="http://schemas.openxmlformats.org/officeDocument/2006/relationships/pivotCacheDefinition" Target="pivotCache/pivotCacheDefinition30.xml"/><Relationship Id="rId69" Type="http://schemas.openxmlformats.org/officeDocument/2006/relationships/customXml" Target="../customXml/item14.xml"/><Relationship Id="rId113" Type="http://schemas.openxmlformats.org/officeDocument/2006/relationships/customXml" Target="../customXml/item58.xml"/><Relationship Id="rId134" Type="http://schemas.openxmlformats.org/officeDocument/2006/relationships/customXml" Target="../customXml/item79.xml"/><Relationship Id="rId80" Type="http://schemas.openxmlformats.org/officeDocument/2006/relationships/customXml" Target="../customXml/item25.xml"/><Relationship Id="rId155" Type="http://schemas.openxmlformats.org/officeDocument/2006/relationships/customXml" Target="../customXml/item100.xml"/><Relationship Id="rId17" Type="http://schemas.openxmlformats.org/officeDocument/2006/relationships/worksheet" Target="worksheets/sheet17.xml"/><Relationship Id="rId38" Type="http://schemas.openxmlformats.org/officeDocument/2006/relationships/pivotCacheDefinition" Target="pivotCache/pivotCacheDefinition20.xml"/><Relationship Id="rId59" Type="http://schemas.openxmlformats.org/officeDocument/2006/relationships/customXml" Target="../customXml/item4.xml"/><Relationship Id="rId103" Type="http://schemas.openxmlformats.org/officeDocument/2006/relationships/customXml" Target="../customXml/item48.xml"/><Relationship Id="rId124" Type="http://schemas.openxmlformats.org/officeDocument/2006/relationships/customXml" Target="../customXml/item6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Kristina Ivancic" refreshedDate="45602.55240659722" createdVersion="8" refreshedVersion="6" minRefreshableVersion="3" recordCount="0" supportSubquery="1" supportAdvancedDrill="1">
  <cacheSource type="external" connectionId="3"/>
  <cacheFields count="11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IZVOR SIFRA I NAZIV 2].[IZVOR SIFRA I NAZIV 2]" caption="IZVOR SIFRA I NAZIV 2" numFmtId="0" hierarchy="27" level="1">
      <sharedItems count="4">
        <s v="IZVOR 11 Opći prihodi i primici"/>
        <s v="IZVOR 31 Vlastiti prihodi"/>
        <s v="IZVOR 5761 Fond solidarnosti EU - potres ožujak 2020."/>
        <s v="IZVOR 815  Namjenski primici - NPOO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  <cacheField name="[BazaZaUpit].[Konto Broj i Naziv 2].[Konto Broj i Naziv 2]" caption="Konto Broj i Naziv 2" numFmtId="0" hierarchy="29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IZVOR SIFRA I NAZIV 1].[IZVOR SIFRA I NAZIV 1]" caption="IZVOR SIFRA I NAZIV 1" numFmtId="0" level="1">
      <sharedItems count="4">
        <s v="1 OPĆI PRIHODI I PRIMICI"/>
        <s v="3 VLASTITI PRIHODI"/>
        <s v="5 POMOĆI"/>
        <s v="8 NAMJENSKI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4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5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6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7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8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Kristina Ivancic" refreshedDate="45602.552426388887" createdVersion="8" refreshedVersion="6" minRefreshableVersion="3" recordCount="0" supportSubquery="1" supportAdvancedDrill="1">
  <cacheSource type="external" connectionId="3"/>
  <cacheFields count="12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7" level="1">
      <sharedItems count="4">
        <s v="IZVOR 11 Opći prihodi i primici"/>
        <s v="IZVOR 31 Vlastiti prihodi"/>
        <s v="IZVOR 5761 Fond solidarnosti EU - potres ožujak 2020."/>
        <s v="IZVOR 815  Namjenski primici - NPOO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  <cacheField name="[BazaZaUpit].[PRIHODI BROJ I NAZIV 1].[PRIHODI BROJ I NAZIV 1]" caption="PRIHODI BROJ I NAZIV 1" numFmtId="0" hierarchy="1" level="1">
      <sharedItems containsSemiMixedTypes="0" containsNonDate="0" containsString="0"/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6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7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8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9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10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Kristina Ivancic" refreshedDate="45602.552428356481" createdVersion="8" refreshedVersion="6" minRefreshableVersion="3" recordCount="0" supportSubquery="1" supportAdvancedDrill="1">
  <cacheSource type="external" connectionId="3"/>
  <cacheFields count="12">
    <cacheField name="[BazaZaUpit].[PRIHODI BROJ I NAZIV 1].[PRIHODI BROJ I NAZIV 1]" caption="PRIHODI BROJ I NAZIV 1" numFmtId="0" hierarchy="1" level="1">
      <sharedItems count="3">
        <s v="6 Prihodi poslovanja"/>
        <s v="7 Prihodi od prodaje nefinancijske imovine"/>
        <s v="PRIMICI I IZDACI"/>
      </sharedItems>
    </cacheField>
    <cacheField name="[BazaZaUpit].[PRIHODI BROJ I NAZIV 2].[PRIHODI BROJ I NAZIV 2]" caption="PRIHODI BROJ I NAZIV 2" numFmtId="0" hierarchy="2" level="1">
      <sharedItems count="6">
        <s v="63 Pomoći iz inozemstva i od subjekata unutar općeg proračuna"/>
        <s v="66 Prihodi od prodaje proizvoda i robe te pruženih usluga i prihodi od donacija"/>
        <s v="66 Prihodi od prodaje proizvoda i robe te pruženih usluga, prihodi od donacija te povrati po protestiranim jamstvima"/>
        <s v="67 Prihodi iz nadležnog proračuna i od HZZO-a temeljem ugovornih obveza"/>
        <s v="71 Prihodi od prodaje nefinancijske imovine"/>
        <s v="PRIMICI I IZDACI"/>
      </sharedItems>
    </cacheField>
    <cacheField name="[BazaZaUpit].[PRIHODI BROJ I NAZIV 3].[PRIHODI BROJ I NAZIV 3]" caption="PRIHODI BROJ I NAZIV 3" numFmtId="0" hierarchy="3" level="1">
      <sharedItems count="3">
        <s v="661 Prihodi od prodaje proizvoda i robe te pruženih usluga"/>
        <s v="671 Prihodi iz nadležnog proračuna za financiranje redovne djelatnosti proračunskih korisnika"/>
        <s v="632 Pomoći od međunarodnih organizacija te institucija i tijela EU" u="1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Konto Broj i Naziv 3].[Konto Broj i Naziv 3]" caption="Konto Broj i Naziv 3" numFmtId="0" hierarchy="30" level="1">
      <sharedItems count="14">
        <s v="422 Postrojenja i oprema"/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42 Kamate za primljene kredite i zajmove"/>
        <s v="343 Ostali financijski rashodi"/>
        <s v="372 Ostale naknade građanima i kućanstvima iz proračuna"/>
        <s v="412 Nematerijalna imovina"/>
        <s v="423 Prijevozna sredstva"/>
        <s v="451 Dodatna ulaganja na građevinskim objektima"/>
      </sharedItems>
    </cacheField>
    <cacheField name="[BazaZaUpit].[Konto Broj i Naziv 4].[Konto Broj i Naziv 4]" caption="Konto Broj i Naziv 4" numFmtId="0" hierarchy="31" level="1">
      <sharedItems count="38">
        <s v="4221 Uredska oprema i namještaj"/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14 Ostale naknade troškova zaposlenim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8 Računal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23 Kamate za primljene kredite i zajmove od kreditnih i ostalih institucija izvan javnog sektora"/>
        <s v="3431 Bankarske usluge i usluge platnog prometa"/>
        <s v="3433 Zatezne kamate"/>
        <s v="3721 Naknade građanima i kućanstvima u novcu"/>
        <s v="4123 Licence"/>
        <s v="4222 Komunikacijska oprema"/>
        <s v="4223 Oprema za održavanje i zaštitu"/>
        <s v="4231 Prijevozna sredstva u cestovnom prometu"/>
        <s v="4511 Dodatna ulaganja na građevinskim objektima"/>
      </sharedItems>
    </cacheField>
    <cacheField name="[BazaZaUpit].[IZVOR SIFRA I NAZIV 2].[IZVOR SIFRA I NAZIV 2]" caption="IZVOR SIFRA I NAZIV 2" numFmtId="0" hierarchy="27" level="1">
      <sharedItems count="3">
        <s v="IZVOR 31 Vlastiti prihodi"/>
        <s v="IZVOR 11 Opći prihodi i primici"/>
        <s v="IZVOR 815  Namjenski primici - NPOO"/>
      </sharedItems>
    </cacheField>
    <cacheField name="[Measures].[IZVRŠENJE 2023]" caption="IZVRŠENJE 2023" numFmtId="0" hierarchy="81" level="32767"/>
    <cacheField name="[Measures].[TEKUĆI PLAN 2024.]" caption="TEKUĆI PLAN 2024." numFmtId="0" hierarchy="85" level="32767"/>
    <cacheField name="[Measures].[PLAN ZA 2025]" caption="PLAN ZA 2025" numFmtId="0" hierarchy="89" level="32767"/>
    <cacheField name="[Measures].[PROJEKCIJA ZA 2026]" caption="PROJEKCIJA ZA 2026" numFmtId="0" hierarchy="93" level="32767"/>
    <cacheField name="[Measures].[PROJEKCIJA ZA 2027]" caption="PROJEKCIJA ZA 2027" numFmtId="0" hierarchy="100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5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 oneField="1">
      <fieldsUsage count="1">
        <fieldUsage x="7"/>
      </fieldsUsage>
    </cacheHierarchy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 oneField="1">
      <fieldsUsage count="1">
        <fieldUsage x="8"/>
      </fieldsUsage>
    </cacheHierarchy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 oneField="1">
      <fieldsUsage count="1">
        <fieldUsage x="9"/>
      </fieldsUsage>
    </cacheHierarchy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 oneField="1">
      <fieldsUsage count="1">
        <fieldUsage x="10"/>
      </fieldsUsage>
    </cacheHierarchy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 oneField="1">
      <fieldsUsage count="1">
        <fieldUsage x="11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Kristina Ivancic" refreshedDate="45602.552429861113" createdVersion="8" refreshedVersion="6" minRefreshableVersion="3" recordCount="0" supportSubquery="1" supportAdvancedDrill="1">
  <cacheSource type="external" connectionId="3"/>
  <cacheFields count="6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Measures].[IZVRŠENJE 2023]" caption="IZVRŠENJE 2023" numFmtId="0" hierarchy="81" level="32767"/>
    <cacheField name="[Measures].[TEKUĆI PLAN 2024.]" caption="TEKUĆI PLAN 2024." numFmtId="0" hierarchy="85" level="32767"/>
    <cacheField name="[Measures].[PLAN ZA 2025]" caption="PLAN ZA 2025" numFmtId="0" hierarchy="89" level="32767"/>
    <cacheField name="[Measures].[PROJEKCIJA ZA 2027]" caption="PROJEKCIJA ZA 2027" numFmtId="0" hierarchy="100" level="32767"/>
    <cacheField name="[Measures].[PROJEKCIJA ZA 2026]" caption="PROJEKCIJA ZA 2026" numFmtId="0" hierarchy="93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 oneField="1">
      <fieldsUsage count="1">
        <fieldUsage x="1"/>
      </fieldsUsage>
    </cacheHierarchy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 oneField="1">
      <fieldsUsage count="1">
        <fieldUsage x="2"/>
      </fieldsUsage>
    </cacheHierarchy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 oneField="1">
      <fieldsUsage count="1">
        <fieldUsage x="3"/>
      </fieldsUsage>
    </cacheHierarchy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 oneField="1">
      <fieldsUsage count="1">
        <fieldUsage x="5"/>
      </fieldsUsage>
    </cacheHierarchy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 oneField="1">
      <fieldsUsage count="1">
        <fieldUsage x="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Kristina Ivancic" refreshedDate="45602.552432870369" createdVersion="8" refreshedVersion="6" minRefreshableVersion="3" recordCount="0" supportSubquery="1" supportAdvancedDrill="1">
  <cacheSource type="external" connectionId="3"/>
  <cacheFields count="10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Measures].[SMANJENJE 2023 EUR FILTER]" caption="SMANJENJE 2023 EUR FILTER" numFmtId="0" hierarchy="64" level="32767"/>
    <cacheField name="[Measures].[POVEĆANJE 2023 EUR FILTER]" caption="POVEĆANJE 2023 EUR FILTER" numFmtId="0" hierarchy="68" level="32767"/>
    <cacheField name="[Measures].[NEDOSTATNA SREDSTVA 2023 EUR FILTER]" caption="NEDOSTATNA SREDSTVA 2023 EUR FILTER" numFmtId="0" hierarchy="76" level="32767"/>
    <cacheField name="[Measures].[NOVI PLAN 2023 EUR FILTER]" caption="NOVI PLAN 2023 EUR FILTER" numFmtId="0" hierarchy="77" level="32767"/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29" level="1">
      <sharedItems count="7">
        <s v="31 Rashodi za zaposlene"/>
        <s v="32 Materijalni rashodi"/>
        <s v="41 Rashodi za nabavu neproizvedene dugotrajne imovine"/>
        <s v="42 Rashodi za nabavu proizvedene dugotrajne imovine"/>
        <s v="45 Rashodi za dodatna ulaganja na nefinancijskoj imovini"/>
        <s v="34 Financijski rashodi" u="1"/>
        <s v="37 Naknade građanima i kućanstvima na temelju osiguranja i druge naknade" u="1"/>
      </sharedItems>
    </cacheField>
    <cacheField name="[BazaZaUpit].[Konto Broj i Naziv 3].[Konto Broj i Naziv 3]" caption="Konto Broj i Naziv 3" numFmtId="0" hierarchy="30" level="1">
      <sharedItems count="14">
        <s v="312 Ostali rashodi za zaposlene"/>
        <s v="321 Naknade troškova zaposlenima"/>
        <s v="322 Rashodi za materijal i energiju"/>
        <s v="323 Rashodi za usluge"/>
        <s v="329 Ostali nespomenuti rashodi poslovanja"/>
        <s v="412 Nematerijalna imovina"/>
        <s v="422 Postrojenja i oprema"/>
        <s v="451 Dodatna ulaganja na građevinskim objektima"/>
        <s v="311 Plaće" u="1"/>
        <s v="313 Doprinosi za plaće" u="1"/>
        <s v="342 Kamate za primljene kredite i zajmove" u="1"/>
        <s v="372 Ostale naknade građanima i kućanstvima iz proračuna" u="1"/>
        <s v="423 Prijevozna sredstva" u="1"/>
        <s v="324 Naknade troškova osobama izvan radnog odnosa" u="1"/>
      </sharedItems>
    </cacheField>
    <cacheField name="[BazaZaUpit].[Konto Broj i Naziv 4].[Konto Broj i Naziv 4]" caption="Konto Broj i Naziv 4" numFmtId="0" hierarchy="31" level="1">
      <sharedItems count="33">
        <s v="3121 Ostali rashodi za zaposlen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31 Usluge telefona, pošte i prijevoza"/>
        <s v="3239 Ostale usluge"/>
        <s v="3293 Reprezentacija"/>
        <s v="3299 Ostali nespomenuti rashodi poslovanja"/>
        <s v="4123 Licence"/>
        <s v="4221 Uredska oprema i namještaj"/>
        <s v="4222 Komunikacijska oprema"/>
        <s v="4511 Dodatna ulaganja na građevinskim objektima"/>
        <s v="3111 Plaće za redovni rad" u="1"/>
        <s v="3113 Plaće za prekovremeni rad" u="1"/>
        <s v="3132 Doprinosi za obvezno zdravstveno osiguranje" u="1"/>
        <s v="3222 Materijal i sirovine" u="1"/>
        <s v="3224 Materijal i dijelovi za tekuće i investicijsko održavanje" u="1"/>
        <s v="3225 Sitni inventar i autogume" u="1"/>
        <s v="3227 Službena radna i zaštitna odjeća i obuća" u="1"/>
        <s v="3232 Usluge tekućeg i investicijskog održavanja" u="1"/>
        <s v="3233 Usluge promidžbe i informiranja" u="1"/>
        <s v="3234 Komunalne usluge" u="1"/>
        <s v="3235 Zakupnine i najamnine" u="1"/>
        <s v="3236 Zdravstvene i veterinarske usluge" u="1"/>
        <s v="3237 Intelektualne i osobne usluge" u="1"/>
        <s v="3291 Naknade za rad predstavničkih i izvršnih tijela, povjerenstava i slično" u="1"/>
        <s v="3292 Premije osiguranja" u="1"/>
        <s v="3294 Članarine i norme" u="1"/>
        <s v="3295 Pristojbe i naknade" u="1"/>
        <s v="3721 Naknade građanima i kućanstvima u novcu" u="1"/>
        <s v="4223 Oprema za održavanje i zaštitu" u="1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9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2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3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4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5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Kristina Ivancic" refreshedDate="45602.552434490739" createdVersion="8" refreshedVersion="6" minRefreshableVersion="3" recordCount="0" supportSubquery="1" supportAdvancedDrill="1">
  <cacheSource type="external" connectionId="3"/>
  <cacheFields count="10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6" level="1">
      <sharedItems containsNonDate="0"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/>
      </sharedItems>
    </cacheField>
    <cacheField name="[BazaZaUpit].[Konto Broj i Naziv 2].[Konto Broj i Naziv 2]" caption="Konto Broj i Naziv 2" numFmtId="0" hierarchy="29" level="1">
      <sharedItems containsNonDate="0" count="7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3].[Konto Broj i Naziv 3]" caption="Konto Broj i Naziv 3" numFmtId="0" hierarchy="30" level="1">
      <sharedItems containsNonDate="0"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43 Ostali financijski rashodi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324 Naknade troškova osobama izvan radnog odnosa"/>
        <s v="452 Dodatna ulaganja na postrojenjima i opremi"/>
      </sharedItems>
    </cacheField>
    <cacheField name="[BazaZaUpit].[Konto Broj i Naziv 4].[Konto Broj i Naziv 4]" caption="Konto Broj i Naziv 4" numFmtId="0" hierarchy="31" level="1">
      <sharedItems containsNonDate="0" count="41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14 Ostale naknade troškova zaposlenim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1 Bankarske usluge i usluge platnog prometa"/>
        <s v="3433 Zatezne kamate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3222 Materijal i sirovine"/>
        <s v="3241 Naknade troškova osobama izvan radnog odnosa"/>
        <s v="4521 Dodatna ulaganja na postrojenjima i opremi"/>
      </sharedItems>
    </cacheField>
    <cacheField name="[BazaZaUpit].[IZVOR SIFRA I NAZIV 2].[IZVOR SIFRA I NAZIV 2]" caption="IZVOR SIFRA I NAZIV 2" numFmtId="0" hierarchy="27" level="1">
      <sharedItems count="6">
        <s v="IZVOR 11 Opći prihodi i primici"/>
        <s v="IZVOR 12 Sredstva učešća u pomoći"/>
        <s v="IZVOR 31 Vlastiti prihodi"/>
        <s v="IZVOR 561 Europski socijalni fond"/>
        <s v="IZVOR 5761 Fond solidarnosti EU - potres ožujak 2020."/>
        <s v="IZVOR 815  Namjenski primici - NPOO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Kristina Ivancic" refreshedDate="45602.552436111109" createdVersion="8" refreshedVersion="6" minRefreshableVersion="3" recordCount="0" supportSubquery="1" supportAdvancedDrill="1">
  <cacheSource type="external" connectionId="3"/>
  <cacheFields count="6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7" level="1">
      <sharedItems count="6">
        <s v="IZVOR 11 Opći prihodi i primici"/>
        <s v="IZVOR 12 Sredstva učešća u pomoći"/>
        <s v="IZVOR 31 Vlastiti prihodi"/>
        <s v="IZVOR 561 Europski socijalni fond"/>
        <s v="IZVOR 5761 Fond solidarnosti EU - potres ožujak 2020."/>
        <s v="IZVOR 815  Namjenski primici - NPOO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Kristina Ivancic" refreshedDate="45602.552437962964" createdVersion="8" refreshedVersion="6" minRefreshableVersion="3" recordCount="0" supportSubquery="1" supportAdvancedDrill="1">
  <cacheSource type="external" connectionId="3"/>
  <cacheFields count="9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6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/>
        <s v="T665009 &quot;Unaprjeđivanje, modernizacija i digitalizacija poslovnih procesa i revizijskih postupaka u Državnom uredu za reviziju&quot;"/>
      </sharedItems>
    </cacheField>
    <cacheField name="[BazaZaUpit].[Konto Broj i Naziv 2].[Konto Broj i Naziv 2]" caption="Konto Broj i Naziv 2" numFmtId="0" hierarchy="29" level="1">
      <sharedItems count="7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3].[Konto Broj i Naziv 3]" caption="Konto Broj i Naziv 3" numFmtId="0" hierarchy="30" level="1">
      <sharedItems count="16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4 Naknade troškova osobama izvan radnog odnosa"/>
        <s v="329 Ostali nespomenuti rashodi poslovanja"/>
        <s v="343 Ostali financijski rashodi"/>
        <s v="372 Ostale naknade građanima i kućanstvima iz proračuna"/>
        <s v="422 Postrojenja i oprema"/>
        <s v="451 Dodatna ulaganja na građevinskim objektima"/>
        <s v="412 Nematerijalna imovina"/>
        <s v="342 Kamate za primljene kredite i zajmove"/>
        <s v="423 Prijevozna sredstva"/>
        <s v="452 Dodatna ulaganja na postrojenjima i opremi"/>
      </sharedItems>
    </cacheField>
    <cacheField name="[BazaZaUpit].[Konto Broj i Naziv 4].[Konto Broj i Naziv 4]" caption="Konto Broj i Naziv 4" numFmtId="0" hierarchy="31" level="1">
      <sharedItems count="41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14 Ostale naknade troškova zaposlenima"/>
        <s v="3221 Uredski materijal i ostali materijalni rashodi"/>
        <s v="3222 Materijal i sirovine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41 Naknade troškova osobama izvan radnog odnosa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1 Bankarske usluge i usluge platnog prometa"/>
        <s v="3433 Zatezne kamate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4123 Licence"/>
        <s v="3423 Kamate za primljene kredite i zajmove od kreditnih i ostalih institucija izvan javnog sektora"/>
        <s v="4231 Prijevozna sredstva u cestovnom prometu"/>
        <s v="4521 Dodatna ulaganja na postrojenjima i opremi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Kristina Ivancic" refreshedDate="45602.552440277781" createdVersion="8" refreshedVersion="6" minRefreshableVersion="3" recordCount="0" supportSubquery="1" supportAdvancedDrill="1">
  <cacheSource type="external" connectionId="3"/>
  <cacheFields count="14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6" level="1">
      <sharedItems count="5">
        <s v="A665000 ADMINISTRACIJA I UPRAVLJANJE"/>
        <s v="K665001 INFORMATIZACIJA"/>
        <s v="K665002 OBNOVA VOZNOG PARKA" u="1"/>
        <s v="T665008 TWINNING PROJEKT IPA/2020/420-330 &quot;Jačanje vanjske revizije i parlamentarnog nadzora, Sjeverna Makedonija&quot;" u="1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9" level="1">
      <sharedItems count="5">
        <s v="31 Rashodi za zaposlene"/>
        <s v="32 Materijalni rashodi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4].[Konto Broj i Naziv 4]" caption="Konto Broj i Naziv 4" numFmtId="0" hierarchy="31" level="1">
      <sharedItems count="14">
        <s v="3121 Ostali rashodi za zaposlene"/>
        <s v="3212 Naknade za prijevoz za rad na terenu i odvojeni život"/>
        <s v="3213 Stručno usavršavanje zaposlenika"/>
        <s v="3221 Uredski materijal i ostali materijalni rashodi"/>
        <s v="3223 Energija"/>
        <s v="3239 Ostale usluge"/>
        <s v="3293 Reprezentacija"/>
        <s v="3299 Ostali nespomenuti rashodi poslovanja"/>
        <s v="4221 Uredska oprema i namještaj"/>
        <s v="4511 Dodatna ulaganja na građevinskim objektima"/>
        <s v="4123 Licence"/>
        <s v="3211 Službena putovanja"/>
        <s v="3231 Usluge telefona, pošte i prijevoza"/>
        <s v="4222 Komunikacijska oprema"/>
      </sharedItems>
    </cacheField>
    <cacheField name="[BazaZaUpit].[IZVOR SIFRA I NAZIV 2].[IZVOR SIFRA I NAZIV 2]" caption="IZVOR SIFRA I NAZIV 2" numFmtId="0" hierarchy="27" level="1">
      <sharedItems count="2">
        <s v="IZVOR 11 Opći prihodi i primici"/>
        <s v="IZVOR 31 Vlastiti prihodi"/>
      </sharedItems>
    </cacheField>
    <cacheField name="[Measures].[SMANJENJE 2023 EUR FILTER]" caption="SMANJENJE 2023 EUR FILTER" numFmtId="0" hierarchy="64" level="32767"/>
    <cacheField name="[Measures].[POVEĆANJE 2023 EUR FILTER]" caption="POVEĆANJE 2023 EUR FILTER" numFmtId="0" hierarchy="68" level="32767"/>
    <cacheField name="[Measures].[NEDOSTATNA SREDSTVA 2023 EUR FILTER]" caption="NEDOSTATNA SREDSTVA 2023 EUR FILTER" numFmtId="0" hierarchy="76" level="32767"/>
    <cacheField name="[Measures].[NOVI PLAN 2023 EUR FILTER]" caption="NOVI PLAN 2023 EUR FILTER" numFmtId="0" hierarchy="77" level="32767"/>
    <cacheField name="[BazaZaUpit].[Konto Broj i Naziv 3].[Konto Broj i Naziv 3]" caption="Konto Broj i Naziv 3" numFmtId="0" hierarchy="30" level="1">
      <sharedItems count="8">
        <s v="312 Ostali rashodi za zaposlene"/>
        <s v="321 Naknade troškova zaposlenima"/>
        <s v="322 Rashodi za materijal i energiju"/>
        <s v="323 Rashodi za usluge"/>
        <s v="329 Ostali nespomenuti rashodi poslovanja"/>
        <s v="422 Postrojenja i oprema"/>
        <s v="451 Dodatna ulaganja na građevinskim objektima"/>
        <s v="412 Nematerijalna imovina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3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7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9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0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1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2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Kristina Ivancic" refreshedDate="45602.552441666667" createdVersion="8" refreshedVersion="6" minRefreshableVersion="3" recordCount="0" supportSubquery="1" supportAdvancedDrill="1">
  <cacheSource type="external" connectionId="3"/>
  <cacheFields count="10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7" level="1">
      <sharedItems count="2">
        <s v="IZVOR 11 Opći prihodi i primici"/>
        <s v="IZVOR 31 Vlastiti prihodi"/>
      </sharedItems>
    </cacheField>
    <cacheField name="[Measures].[SMANJENJE 2023 EUR FILTER]" caption="SMANJENJE 2023 EUR FILTER" numFmtId="0" hierarchy="64" level="32767"/>
    <cacheField name="[Measures].[POVEĆANJE 2023 EUR FILTER]" caption="POVEĆANJE 2023 EUR FILTER" numFmtId="0" hierarchy="68" level="32767"/>
    <cacheField name="[Measures].[NOVI PLAN 2023 EUR FILTER]" caption="NOVI PLAN 2023 EUR FILTER" numFmtId="0" hierarchy="77" level="32767"/>
    <cacheField name="[Measures].[NEDOSTATNA SREDSTVA 2023 EUR FILTER]" caption="NEDOSTATNA SREDSTVA 2023 EUR FILTER" numFmtId="0" hierarchy="76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6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7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9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8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saveData="0" refreshedBy="Kristina Ivancic" refreshedDate="45602.552443402776" createdVersion="8" refreshedVersion="6" minRefreshableVersion="3" recordCount="0" supportSubquery="1" supportAdvancedDrill="1">
  <cacheSource type="external" connectionId="3"/>
  <cacheFields count="14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6" level="1">
      <sharedItems count="5">
        <s v="A665000 ADMINISTRACIJA I UPRAVLJANJE"/>
        <s v="K665001 INFORMATIZACIJA"/>
        <s v="K665002 OBNOVA VOZNOG PARKA" u="1"/>
        <s v="T665008 TWINNING PROJEKT IPA/2020/420-330 &quot;Jačanje vanjske revizije i parlamentarnog nadzora, Sjeverna Makedonija&quot;" u="1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9" level="1">
      <sharedItems count="5">
        <s v="31 Rashodi za zaposlene"/>
        <s v="32 Materijalni rashodi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4].[Konto Broj i Naziv 4]" caption="Konto Broj i Naziv 4" numFmtId="0" hierarchy="31" level="1">
      <sharedItems count="14">
        <s v="3121 Ostali rashodi za zaposlene"/>
        <s v="3212 Naknade za prijevoz za rad na terenu i odvojeni život"/>
        <s v="3213 Stručno usavršavanje zaposlenika"/>
        <s v="3221 Uredski materijal i ostali materijalni rashodi"/>
        <s v="3223 Energija"/>
        <s v="3239 Ostale usluge"/>
        <s v="3293 Reprezentacija"/>
        <s v="3299 Ostali nespomenuti rashodi poslovanja"/>
        <s v="4221 Uredska oprema i namještaj"/>
        <s v="4511 Dodatna ulaganja na građevinskim objektima"/>
        <s v="4123 Licence"/>
        <s v="3211 Službena putovanja"/>
        <s v="3231 Usluge telefona, pošte i prijevoza"/>
        <s v="4222 Komunikacijska oprema"/>
      </sharedItems>
    </cacheField>
    <cacheField name="[BazaZaUpit].[IZVOR SIFRA I NAZIV 2].[IZVOR SIFRA I NAZIV 2]" caption="IZVOR SIFRA I NAZIV 2" numFmtId="0" hierarchy="27" level="1">
      <sharedItems count="2">
        <s v="IZVOR 11 Opći prihodi i primici"/>
        <s v="IZVOR 31 Vlastiti prihodi"/>
      </sharedItems>
    </cacheField>
    <cacheField name="[Measures].[SMANJENJE 2023 EUR FILTER]" caption="SMANJENJE 2023 EUR FILTER" numFmtId="0" hierarchy="64" level="32767"/>
    <cacheField name="[Measures].[POVEĆANJE 2023 EUR FILTER]" caption="POVEĆANJE 2023 EUR FILTER" numFmtId="0" hierarchy="68" level="32767"/>
    <cacheField name="[Measures].[NEDOSTATNA SREDSTVA 2023 EUR FILTER]" caption="NEDOSTATNA SREDSTVA 2023 EUR FILTER" numFmtId="0" hierarchy="76" level="32767"/>
    <cacheField name="[Measures].[NOVI PLAN 2023 EUR FILTER]" caption="NOVI PLAN 2023 EUR FILTER" numFmtId="0" hierarchy="77" level="32767"/>
    <cacheField name="[BazaZaUpit].[Konto Broj i Naziv 3].[Konto Broj i Naziv 3]" caption="Konto Broj i Naziv 3" numFmtId="0" hierarchy="30" level="1">
      <sharedItems count="8">
        <s v="312 Ostali rashodi za zaposlene"/>
        <s v="321 Naknade troškova zaposlenima"/>
        <s v="322 Rashodi za materijal i energiju"/>
        <s v="323 Rashodi za usluge"/>
        <s v="329 Ostali nespomenuti rashodi poslovanja"/>
        <s v="422 Postrojenja i oprema"/>
        <s v="451 Dodatna ulaganja na građevinskim objektima"/>
        <s v="412 Nematerijalna imovina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13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7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9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10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11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12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Kristina Ivancic" refreshedDate="45602.552408680553" createdVersion="8" refreshedVersion="6" minRefreshableVersion="3" recordCount="0" supportSubquery="1" supportAdvancedDrill="1">
  <cacheSource type="external" connectionId="3"/>
  <cacheFields count="9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4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5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6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7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8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saveData="0" refreshedBy="Kristina Ivancic" refreshedDate="45602.552444560184" createdVersion="8" refreshedVersion="6" minRefreshableVersion="3" recordCount="0" supportSubquery="1" supportAdvancedDrill="1">
  <cacheSource type="external" connectionId="3"/>
  <cacheFields count="10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7" level="1">
      <sharedItems count="2">
        <s v="IZVOR 11 Opći prihodi i primici"/>
        <s v="IZVOR 31 Vlastiti prihodi"/>
      </sharedItems>
    </cacheField>
    <cacheField name="[Measures].[SMANJENJE 2023 EUR FILTER]" caption="SMANJENJE 2023 EUR FILTER" numFmtId="0" hierarchy="64" level="32767"/>
    <cacheField name="[Measures].[POVEĆANJE 2023 EUR FILTER]" caption="POVEĆANJE 2023 EUR FILTER" numFmtId="0" hierarchy="68" level="32767"/>
    <cacheField name="[Measures].[NOVI PLAN 2023 EUR FILTER]" caption="NOVI PLAN 2023 EUR FILTER" numFmtId="0" hierarchy="77" level="32767"/>
    <cacheField name="[Measures].[NEDOSTATNA SREDSTVA 2023 EUR FILTER]" caption="NEDOSTATNA SREDSTVA 2023 EUR FILTER" numFmtId="0" hierarchy="76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 oneField="1">
      <fieldsUsage count="1">
        <fieldUsage x="6"/>
      </fieldsUsage>
    </cacheHierarchy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 oneField="1">
      <fieldsUsage count="1">
        <fieldUsage x="7"/>
      </fieldsUsage>
    </cacheHierarchy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 oneField="1">
      <fieldsUsage count="1">
        <fieldUsage x="9"/>
      </fieldsUsage>
    </cacheHierarchy>
    <cacheHierarchy uniqueName="[Measures].[NOVI PLAN 2023 EUR FILTER]" caption="NOVI PLAN 2023 EUR FILTER" measure="1" displayFolder="" measureGroup="BazaZaUpit" count="0" oneField="1">
      <fieldsUsage count="1">
        <fieldUsage x="8"/>
      </fieldsUsage>
    </cacheHierarchy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saveData="0" refreshedBy="Kristina Ivancic" refreshedDate="45602.552446064816" createdVersion="8" refreshedVersion="6" minRefreshableVersion="3" recordCount="0" supportSubquery="1" supportAdvancedDrill="1">
  <cacheSource type="external" connectionId="3"/>
  <cacheFields count="6">
    <cacheField name="[BazaZaUpit].[Konto Broj i Naziv 1].[Konto Broj i Naziv 1]" caption="Konto Broj i Naziv 1" numFmtId="0" hierarchy="28" level="1">
      <sharedItems count="1">
        <s v="5 Izdaci za financijsku imovinu i otplate zajmova"/>
      </sharedItems>
    </cacheField>
    <cacheField name="[Measures].[SMANJENJE 2023]" caption="SMANJENJE 2023" numFmtId="0" hierarchy="61" level="32767"/>
    <cacheField name="[Measures].[POVEĆANJE 2023]" caption="POVEĆANJE 2023" numFmtId="0" hierarchy="65" level="32767"/>
    <cacheField name="[Measures].[UŠTEDE 2023]" caption="UŠTEDE 2023" numFmtId="0" hierarchy="69" level="32767"/>
    <cacheField name="[Measures].[NOVI PLAN 2023]" caption="NOVI PLAN 2023" numFmtId="0" hierarchy="80" level="32767"/>
    <cacheField name="[Measures].[NEDOSTATNA SREDSTVA 2023]" caption="NEDOSTATNA SREDSTVA 2023" numFmtId="0" hierarchy="73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 oneField="1">
      <fieldsUsage count="1">
        <fieldUsage x="1"/>
      </fieldsUsage>
    </cacheHierarchy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 oneField="1">
      <fieldsUsage count="1">
        <fieldUsage x="2"/>
      </fieldsUsage>
    </cacheHierarchy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 oneField="1">
      <fieldsUsage count="1">
        <fieldUsage x="3"/>
      </fieldsUsage>
    </cacheHierarchy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 oneField="1">
      <fieldsUsage count="1">
        <fieldUsage x="5"/>
      </fieldsUsage>
    </cacheHierarchy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 oneField="1">
      <fieldsUsage count="1">
        <fieldUsage x="4"/>
      </fieldsUsage>
    </cacheHierarchy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saveData="0" refreshedBy="Kristina Ivancic" refreshedDate="45602.552448148148" createdVersion="8" refreshedVersion="6" minRefreshableVersion="3" recordCount="0" supportSubquery="1" supportAdvancedDrill="1">
  <cacheSource type="external" connectionId="3"/>
  <cacheFields count="6">
    <cacheField name="[BazaZaUpit].[Konto Broj i Naziv 1].[Konto Broj i Naziv 1]" caption="Konto Broj i Naziv 1" numFmtId="0" hierarchy="28" level="1">
      <sharedItems count="1">
        <s v="8 Primici od financijske imovine i zaduživanja"/>
      </sharedItems>
    </cacheField>
    <cacheField name="[Measures].[SMANJENJE 2023]" caption="SMANJENJE 2023" numFmtId="0" hierarchy="61" level="32767"/>
    <cacheField name="[Measures].[POVEĆANJE 2023]" caption="POVEĆANJE 2023" numFmtId="0" hierarchy="65" level="32767"/>
    <cacheField name="[Measures].[UŠTEDE 2023]" caption="UŠTEDE 2023" numFmtId="0" hierarchy="69" level="32767"/>
    <cacheField name="[Measures].[NEDOSTATNA SREDSTVA 2023]" caption="NEDOSTATNA SREDSTVA 2023" numFmtId="0" hierarchy="73" level="32767"/>
    <cacheField name="[Measures].[NOVI PLAN 2023]" caption="NOVI PLAN 2023" numFmtId="0" hierarchy="80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 oneField="1">
      <fieldsUsage count="1">
        <fieldUsage x="1"/>
      </fieldsUsage>
    </cacheHierarchy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 oneField="1">
      <fieldsUsage count="1">
        <fieldUsage x="2"/>
      </fieldsUsage>
    </cacheHierarchy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 oneField="1">
      <fieldsUsage count="1">
        <fieldUsage x="3"/>
      </fieldsUsage>
    </cacheHierarchy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 oneField="1">
      <fieldsUsage count="1">
        <fieldUsage x="4"/>
      </fieldsUsage>
    </cacheHierarchy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 oneField="1">
      <fieldsUsage count="1">
        <fieldUsage x="5"/>
      </fieldsUsage>
    </cacheHierarchy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saveData="0" refreshedBy="Kristina Ivancic" refreshedDate="45602.55244965278" createdVersion="8" refreshedVersion="6" minRefreshableVersion="3" recordCount="0" supportSubquery="1" supportAdvancedDrill="1">
  <cacheSource type="external" connectionId="3"/>
  <cacheFields count="3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Funkcijska  klasifikacija 1].[Funkcijska  klasifikacija 1]" caption="Funkcijska  klasifikacija 1" numFmtId="0" hierarchy="5" level="1">
      <sharedItems count="1">
        <s v="01 Opće i javne usluge"/>
      </sharedItems>
    </cacheField>
    <cacheField name="[BazaZaUpit].[Funkcijska  klasifikacija 2].[Funkcijska  klasifikacija 2]" caption="Funkcijska  klasifikacija 2" numFmtId="0" hierarchy="6" level="1">
      <sharedItems count="1">
        <s v="011 Izvršna i zakonodavna tijela, financijski i fiskalni poslovi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saveData="0" refreshedBy="Kristina Ivancic" refreshedDate="45602.55245185185" createdVersion="8" refreshedVersion="6" minRefreshableVersion="3" recordCount="0" supportSubquery="1" supportAdvancedDrill="1">
  <cacheSource type="external" connectionId="3"/>
  <cacheFields count="6">
    <cacheField name="[BazaZaUpit].[Konto Broj i Naziv 1].[Konto Broj i Naziv 1]" caption="Konto Broj i Naziv 1" numFmtId="0" hierarchy="28" level="1">
      <sharedItems count="1">
        <s v="8 Primici od financijske imovine i zaduživanja"/>
      </sharedItems>
    </cacheField>
    <cacheField name="[Measures].[IZVRŠENJE 2023]" caption="IZVRŠENJE 2023" numFmtId="0" hierarchy="81" level="32767"/>
    <cacheField name="[Measures].[TEKUĆI PLAN 2024.]" caption="TEKUĆI PLAN 2024." numFmtId="0" hierarchy="85" level="32767"/>
    <cacheField name="[Measures].[PLAN ZA 2025]" caption="PLAN ZA 2025" numFmtId="0" hierarchy="89" level="32767"/>
    <cacheField name="[Measures].[PROJEKCIJA ZA 2026]" caption="PROJEKCIJA ZA 2026" numFmtId="0" hierarchy="93" level="32767"/>
    <cacheField name="[Measures].[PROJEKCIJA ZA 2027]" caption="PROJEKCIJA ZA 2027" numFmtId="0" hierarchy="100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 oneField="1">
      <fieldsUsage count="1">
        <fieldUsage x="1"/>
      </fieldsUsage>
    </cacheHierarchy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 oneField="1">
      <fieldsUsage count="1">
        <fieldUsage x="2"/>
      </fieldsUsage>
    </cacheHierarchy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 oneField="1">
      <fieldsUsage count="1">
        <fieldUsage x="3"/>
      </fieldsUsage>
    </cacheHierarchy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 oneField="1">
      <fieldsUsage count="1">
        <fieldUsage x="4"/>
      </fieldsUsage>
    </cacheHierarchy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 oneField="1">
      <fieldsUsage count="1">
        <fieldUsage x="5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saveData="0" refreshedBy="Kristina Ivancic" refreshedDate="45602.552454050929" createdVersion="8" refreshedVersion="6" minRefreshableVersion="3" recordCount="0" supportSubquery="1" supportAdvancedDrill="1">
  <cacheSource type="external" connectionId="3"/>
  <cacheFields count="6">
    <cacheField name="[BazaZaUpit].[PRIHODI BROJ I NAZIV 1].[PRIHODI BROJ I NAZIV 1]" caption="PRIHODI BROJ I NAZIV 1" numFmtId="0" hierarchy="1" level="1">
      <sharedItems count="2">
        <s v="6 Prihodi poslovanja"/>
        <s v="7 Prihodi od prodaje nefinancijske imovine"/>
      </sharedItems>
    </cacheField>
    <cacheField name="[Measures].[IZVRŠENJE 2023]" caption="IZVRŠENJE 2023" numFmtId="0" hierarchy="81" level="32767"/>
    <cacheField name="[Measures].[TEKUĆI PLAN 2024.]" caption="TEKUĆI PLAN 2024." numFmtId="0" hierarchy="85" level="32767"/>
    <cacheField name="[Measures].[PLAN ZA 2025]" caption="PLAN ZA 2025" numFmtId="0" hierarchy="89" level="32767"/>
    <cacheField name="[Measures].[PROJEKCIJA ZA 2026]" caption="PROJEKCIJA ZA 2026" numFmtId="0" hierarchy="93" level="32767"/>
    <cacheField name="[Measures].[PROJEKCIJA ZA 2027]" caption="PROJEKCIJA ZA 2027" numFmtId="0" hierarchy="100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 oneField="1">
      <fieldsUsage count="1">
        <fieldUsage x="1"/>
      </fieldsUsage>
    </cacheHierarchy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 oneField="1">
      <fieldsUsage count="1">
        <fieldUsage x="2"/>
      </fieldsUsage>
    </cacheHierarchy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 oneField="1">
      <fieldsUsage count="1">
        <fieldUsage x="3"/>
      </fieldsUsage>
    </cacheHierarchy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 oneField="1">
      <fieldsUsage count="1">
        <fieldUsage x="4"/>
      </fieldsUsage>
    </cacheHierarchy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 oneField="1">
      <fieldsUsage count="1">
        <fieldUsage x="5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saveData="0" refreshedBy="Kristina Ivancic" refreshedDate="45602.552455555553" createdVersion="8" refreshedVersion="6" minRefreshableVersion="3" recordCount="0" supportSubquery="1" supportAdvancedDrill="1">
  <cacheSource type="external" connectionId="3"/>
  <cacheFields count="7">
    <cacheField name="[BazaZaUpit].[Konto Broj i Naziv 1].[Konto Broj i Naziv 1]" caption="Konto Broj i Naziv 1" numFmtId="0" hierarchy="28" level="1">
      <sharedItems count="1">
        <s v="9 PRIJENOS I DONOS"/>
      </sharedItems>
    </cacheField>
    <cacheField name="[BazaZaUpit].[Konto Broj i Naziv 4].[Konto Broj i Naziv 4]" caption="Konto Broj i Naziv 4" numFmtId="0" hierarchy="31" level="1">
      <sharedItems count="2">
        <s v="9212 PRIJENOS SREDSTAVA U SLJEDEĆU GODINU"/>
        <s v="9211 PRIJENOS SREDSTAVA IZ PRETHODNE GODINE" u="1"/>
      </sharedItems>
    </cacheField>
    <cacheField name="[Measures].[IZVRŠENJE 2023 Prij. sred. u Sljed. god.]" caption="IZVRŠENJE 2023 Prij. sred. u Sljed. god." numFmtId="0" hierarchy="83" level="32767"/>
    <cacheField name="[Measures].[TEKUĆI PLAN 2024. Prij. sred. u Sljed. god.]" caption="TEKUĆI PLAN 2024. Prij. sred. u Sljed. god." numFmtId="0" hierarchy="87" level="32767"/>
    <cacheField name="[Measures].[PLAN ZA 2025 Prij. sred. u Sljed. god.]" caption="PLAN ZA 2025 Prij. sred. u Sljed. god." numFmtId="0" hierarchy="91" level="32767"/>
    <cacheField name="[Measures].[PROJEKCIJA ZA 2026. Prij. sred. u Sljed. god.]" caption="PROJEKCIJA ZA 2026. Prij. sred. u Sljed. god." numFmtId="0" hierarchy="95" level="32767"/>
    <cacheField name="[Measures].[PROJEKCIJA ZA 2027. Prij. sred. u Sljed. god.]" caption="PROJEKCIJA ZA 2027. Prij. sred. u Sljed. god." numFmtId="0" hierarchy="98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 oneField="1">
      <fieldsUsage count="1">
        <fieldUsage x="2"/>
      </fieldsUsage>
    </cacheHierarchy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 oneField="1">
      <fieldsUsage count="1">
        <fieldUsage x="3"/>
      </fieldsUsage>
    </cacheHierarchy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 oneField="1">
      <fieldsUsage count="1">
        <fieldUsage x="4"/>
      </fieldsUsage>
    </cacheHierarchy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 oneField="1">
      <fieldsUsage count="1">
        <fieldUsage x="5"/>
      </fieldsUsage>
    </cacheHierarchy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 oneField="1">
      <fieldsUsage count="1">
        <fieldUsage x="6"/>
      </fieldsUsage>
    </cacheHierarchy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saveData="0" refreshedBy="Kristina Ivancic" refreshedDate="45602.552457060185" createdVersion="8" refreshedVersion="6" minRefreshableVersion="3" recordCount="0" supportSubquery="1" supportAdvancedDrill="1">
  <cacheSource type="external" connectionId="3"/>
  <cacheFields count="6">
    <cacheField name="[BazaZaUpit].[Konto Broj i Naziv 1].[Konto Broj i Naziv 1]" caption="Konto Broj i Naziv 1" numFmtId="0" hierarchy="28" level="1">
      <sharedItems count="1">
        <s v="5 Izdaci za financijsku imovinu i otplate zajmova"/>
      </sharedItems>
    </cacheField>
    <cacheField name="[Measures].[IZVRŠENJE 2023]" caption="IZVRŠENJE 2023" numFmtId="0" hierarchy="81" level="32767"/>
    <cacheField name="[Measures].[TEKUĆI PLAN 2024.]" caption="TEKUĆI PLAN 2024." numFmtId="0" hierarchy="85" level="32767"/>
    <cacheField name="[Measures].[PLAN ZA 2025]" caption="PLAN ZA 2025" numFmtId="0" hierarchy="89" level="32767"/>
    <cacheField name="[Measures].[PROJEKCIJA ZA 2027]" caption="PROJEKCIJA ZA 2027" numFmtId="0" hierarchy="100" level="32767"/>
    <cacheField name="[Measures].[PROJEKCIJA ZA 2026]" caption="PROJEKCIJA ZA 2026" numFmtId="0" hierarchy="93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 oneField="1">
      <fieldsUsage count="1">
        <fieldUsage x="1"/>
      </fieldsUsage>
    </cacheHierarchy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 oneField="1">
      <fieldsUsage count="1">
        <fieldUsage x="2"/>
      </fieldsUsage>
    </cacheHierarchy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 oneField="1">
      <fieldsUsage count="1">
        <fieldUsage x="3"/>
      </fieldsUsage>
    </cacheHierarchy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 oneField="1">
      <fieldsUsage count="1">
        <fieldUsage x="5"/>
      </fieldsUsage>
    </cacheHierarchy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 oneField="1">
      <fieldsUsage count="1">
        <fieldUsage x="4"/>
      </fieldsUsage>
    </cacheHierarchy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saveData="0" refreshedBy="Kristina Ivancic" refreshedDate="45602.552458564816" createdVersion="8" refreshedVersion="6" minRefreshableVersion="3" recordCount="0" supportSubquery="1" supportAdvancedDrill="1">
  <cacheSource type="external" connectionId="3"/>
  <cacheFields count="7">
    <cacheField name="[BazaZaUpit].[Konto Broj i Naziv 1].[Konto Broj i Naziv 1]" caption="Konto Broj i Naziv 1" numFmtId="0" hierarchy="28" level="1">
      <sharedItems count="1">
        <s v="9 PRIJENOS I DONOS"/>
      </sharedItems>
    </cacheField>
    <cacheField name="[BazaZaUpit].[Konto Broj i Naziv 4].[Konto Broj i Naziv 4]" caption="Konto Broj i Naziv 4" numFmtId="0" hierarchy="31" level="1">
      <sharedItems count="1">
        <s v="9211 PRIJENOS SREDSTAVA IZ PRETHODNE GODINE"/>
      </sharedItems>
    </cacheField>
    <cacheField name="[Measures].[IZVRŠENJE 2023 Prij. sred. iz Preth.]" caption="IZVRŠENJE 2023 Prij. sred. iz Preth." numFmtId="0" hierarchy="82" level="32767"/>
    <cacheField name="[Measures].[TEKUĆI PLAN 2024. Prij. sred. iz Preth.]" caption="TEKUĆI PLAN 2024. Prij. sred. iz Preth." numFmtId="0" hierarchy="86" level="32767"/>
    <cacheField name="[Measures].[PLAN ZA 2025 Prij. sred. iz Preth.]" caption="PLAN ZA 2025 Prij. sred. iz Preth." numFmtId="0" hierarchy="90" level="32767"/>
    <cacheField name="[Measures].[PROJEKCIJA ZA 2026 Prij. sred. iz Preth.]" caption="PROJEKCIJA ZA 2026 Prij. sred. iz Preth." numFmtId="0" hierarchy="94" level="32767"/>
    <cacheField name="[Measures].[PROJEKCIJA ZA 2027. Prij. sred. iz Preth.]" caption="PROJEKCIJA ZA 2027. Prij. sred. iz Preth." numFmtId="0" hierarchy="99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1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 oneField="1">
      <fieldsUsage count="1">
        <fieldUsage x="2"/>
      </fieldsUsage>
    </cacheHierarchy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/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 oneField="1">
      <fieldsUsage count="1">
        <fieldUsage x="3"/>
      </fieldsUsage>
    </cacheHierarchy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/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 oneField="1">
      <fieldsUsage count="1">
        <fieldUsage x="4"/>
      </fieldsUsage>
    </cacheHierarchy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/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 oneField="1">
      <fieldsUsage count="1">
        <fieldUsage x="5"/>
      </fieldsUsage>
    </cacheHierarchy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/>
    <cacheHierarchy uniqueName="[Measures].[PROJEKCIJA ZA 2027. EUR FILTER]" caption="PROJEKCIJA ZA 2027. EUR FILTER" measure="1" displayFolder="" measureGroup="BazaZaUpit" count="0"/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 oneField="1">
      <fieldsUsage count="1">
        <fieldUsage x="6"/>
      </fieldsUsage>
    </cacheHierarchy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saveData="0" refreshedBy="Kristina Ivancic" refreshedDate="45602.552460185187" createdVersion="8" refreshedVersion="6" minRefreshableVersion="3" recordCount="0" supportSubquery="1" supportAdvancedDrill="1">
  <cacheSource type="external" connectionId="3"/>
  <cacheFields count="12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IZVOR SIFRA I NAZIV 2].[IZVOR SIFRA I NAZIV 2]" caption="IZVOR SIFRA I NAZIV 2" numFmtId="0" hierarchy="27" level="1">
      <sharedItems count="4">
        <s v="IZVOR 11 Opći prihodi i primici"/>
        <s v="IZVOR 31 Vlastiti prihodi"/>
        <s v="IZVOR 5761 Fond solidarnosti EU - potres ožujak 2020."/>
        <s v="IZVOR 815  Namjenski primici - NPOO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  <cacheField name="[BazaZaUpit].[PRIHODI BROJ I NAZIV 1].[PRIHODI BROJ I NAZIV 1]" caption="PRIHODI BROJ I NAZIV 1" numFmtId="0" hierarchy="1" level="1">
      <sharedItems containsSemiMixedTypes="0" containsNonDate="0" containsString="0"/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6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7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8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9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10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Kristina Ivancic" refreshedDate="45602.552411458331" createdVersion="8" refreshedVersion="6" minRefreshableVersion="3" recordCount="0" supportSubquery="1" supportAdvancedDrill="1">
  <cacheSource type="external" connectionId="3"/>
  <cacheFields count="10">
    <cacheField name="[BazaZaUpit].[RAZDJEL].[RAZDJEL]" caption="RAZDJEL" numFmtId="0" hierarchy="22" level="1">
      <sharedItems count="1">
        <s v="RAZDJEL 185 DRŽAVNI URED ZA REVIZIJU"/>
      </sharedItems>
    </cacheField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29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Konto Broj i Naziv 3].[Konto Broj i Naziv 3]" caption="Konto Broj i Naziv 3" numFmtId="0" hierarchy="30" level="1">
      <sharedItems count="15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4 Naknade troškova osobama izvan radnog odnosa"/>
        <s v="329 Ostali nespomenuti rashodi poslovanja"/>
        <s v="342 Kamate za primljene kredite i zajmove"/>
        <s v="343 Ostali financijski rashodi"/>
        <s v="372 Ostale naknade građanima i kućanstvima iz proračuna"/>
        <s v="412 Nematerijalna imovina"/>
        <s v="422 Postrojenja i oprema"/>
        <s v="423 Prijevozna sredstva"/>
        <s v="451 Dodatna ulaganja na građevinskim objektima"/>
      </sharedItems>
    </cacheField>
    <cacheField name="[BazaZaUpit].[Konto Broj i Naziv 4].[Konto Broj i Naziv 4]" caption="Konto Broj i Naziv 4" numFmtId="0" hierarchy="31" level="1">
      <sharedItems count="38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2 Materijal i sirovine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8 Računalne usluge"/>
        <s v="3239 Ostale usluge"/>
        <s v="3241 Naknade troškova osobama izvan radnog odnosa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23 Kamate za primljene kredite i zajmove od kreditnih i ostalih institucija izvan javnog sektora"/>
        <s v="3433 Zatezne kamate"/>
        <s v="3721 Naknade građanima i kućanstvima u novcu"/>
        <s v="4123 Licence"/>
        <s v="4221 Uredska oprema i namještaj"/>
        <s v="4222 Komunikacijska oprema"/>
        <s v="4223 Oprema za održavanje i zaštitu"/>
        <s v="4231 Prijevozna sredstva u cestovnom prometu"/>
        <s v="4511 Dodatna ulaganja na građevinskim objektima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4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5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6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7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8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9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saveData="0" refreshedBy="Kristina Ivancic" refreshedDate="45602.552463888889" createdVersion="8" refreshedVersion="6" minRefreshableVersion="3" recordCount="0" supportSubquery="1" supportAdvancedDrill="1">
  <cacheSource type="external" connectionId="3"/>
  <cacheFields count="12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PODPROGRAM ŠIFRA I NAZIV].[PODPROGRAM ŠIFRA I NAZIV]" caption="PODPROGRAM ŠIFRA I NAZIV" numFmtId="0" hierarchy="26" level="1">
      <sharedItems count="3">
        <s v="A665000 ADMINISTRACIJA I UPRAVLJANJE"/>
        <s v="K665001 INFORMATIZACIJA"/>
        <s v="K665002 OBNOVA VOZNOG PARKA"/>
      </sharedItems>
    </cacheField>
    <cacheField name="[BazaZaUpit].[Konto Broj i Naziv 2].[Konto Broj i Naziv 2]" caption="Konto Broj i Naziv 2" numFmtId="0" hierarchy="29" level="1">
      <sharedItems count="7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4].[Konto Broj i Naziv 4]" caption="Konto Broj i Naziv 4" numFmtId="0" hierarchy="31" level="1">
      <sharedItems count="38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3 Zatezne kamate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22 Materijal i sirovine"/>
        <s v="3241 Naknade troškova osobama izvan radnog odnosa"/>
        <s v="3238 Računalne usluge"/>
        <s v="4123 Licence"/>
        <s v="3423 Kamate za primljene kredite i zajmove od kreditnih i ostalih institucija izvan javnog sektora"/>
        <s v="4231 Prijevozna sredstva u cestovnom prometu"/>
      </sharedItems>
    </cacheField>
    <cacheField name="[BazaZaUpit].[IZVOR SIFRA I NAZIV 2].[IZVOR SIFRA I NAZIV 2]" caption="IZVOR SIFRA I NAZIV 2" numFmtId="0" hierarchy="27" level="1">
      <sharedItems count="4">
        <s v="IZVOR 11 Opći prihodi i primici"/>
        <s v="IZVOR 31 Vlastiti prihodi"/>
        <s v="IZVOR 5761 Fond solidarnosti EU - potres ožujak 2020."/>
        <s v="IZVOR 815  Namjenski primici - NPOO"/>
      </sharedItems>
    </cacheField>
    <cacheField name="[BazaZaUpit].[Konto Broj i Naziv 3].[Konto Broj i Naziv 3]" caption="Konto Broj i Naziv 3" numFmtId="0" hierarchy="30" level="1">
      <sharedItems count="15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43 Ostali financijski rashodi"/>
        <s v="372 Ostale naknade građanima i kućanstvima iz proračuna"/>
        <s v="422 Postrojenja i oprema"/>
        <s v="451 Dodatna ulaganja na građevinskim objektima"/>
        <s v="324 Naknade troškova osobama izvan radnog odnosa"/>
        <s v="412 Nematerijalna imovina"/>
        <s v="342 Kamate za primljene kredite i zajmove"/>
        <s v="423 Prijevozna sredstva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  <cacheField name="[BazaZaUpit].[PROGRAM].[PROGRAM]" caption="PROGRAM" numFmtId="0" hierarchy="25" level="1">
      <sharedItems count="1">
        <s v="2208 DJELOVANJE DRŽAVNOG UREDA ZA REVIZIJU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11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3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6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7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8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9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10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Kristina Ivancic" refreshedDate="45602.552414699072" createdVersion="8" refreshedVersion="6" minRefreshableVersion="3" recordCount="0" supportSubquery="1" supportAdvancedDrill="1">
  <cacheSource type="external" connectionId="3"/>
  <cacheFields count="15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6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 u="1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9" level="1">
      <sharedItems count="7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4].[Konto Broj i Naziv 4]" caption="Konto Broj i Naziv 4" numFmtId="0" hierarchy="31" level="1">
      <sharedItems count="38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3 Zatezne kamate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22 Materijal i sirovine"/>
        <s v="3241 Naknade troškova osobama izvan radnog odnosa"/>
        <s v="3238 Računalne usluge"/>
        <s v="4123 Licence"/>
        <s v="3423 Kamate za primljene kredite i zajmove od kreditnih i ostalih institucija izvan javnog sektora"/>
        <s v="4231 Prijevozna sredstva u cestovnom prometu"/>
      </sharedItems>
    </cacheField>
    <cacheField name="[BazaZaUpit].[IZVOR SIFRA I NAZIV 2].[IZVOR SIFRA I NAZIV 2]" caption="IZVOR SIFRA I NAZIV 2" numFmtId="0" hierarchy="27" level="1">
      <sharedItems count="4">
        <s v="IZVOR 11 Opći prihodi i primici"/>
        <s v="IZVOR 31 Vlastiti prihodi"/>
        <s v="IZVOR 5761 Fond solidarnosti EU - potres ožujak 2020."/>
        <s v="IZVOR 815  Namjenski primici - NPOO"/>
      </sharedItems>
    </cacheField>
    <cacheField name="[BazaZaUpit].[Konto Broj i Naziv 3].[Konto Broj i Naziv 3]" caption="Konto Broj i Naziv 3" numFmtId="0" hierarchy="30" level="1">
      <sharedItems count="15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43 Ostali financijski rashodi"/>
        <s v="372 Ostale naknade građanima i kućanstvima iz proračuna"/>
        <s v="422 Postrojenja i oprema"/>
        <s v="451 Dodatna ulaganja na građevinskim objektima"/>
        <s v="324 Naknade troškova osobama izvan radnog odnosa"/>
        <s v="412 Nematerijalna imovina"/>
        <s v="342 Kamate za primljene kredite i zajmove"/>
        <s v="423 Prijevozna sredstva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7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10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11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12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13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14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Kristina Ivancic" refreshedDate="45602.552417013889" createdVersion="8" refreshedVersion="6" minRefreshableVersion="3" recordCount="0" supportSubquery="1" supportAdvancedDrill="1">
  <cacheSource type="external" connectionId="3"/>
  <cacheFields count="9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IZVOR SIFRA I NAZIV 1].[IZVOR SIFRA I NAZIV 1]" caption="IZVOR SIFRA I NAZIV 1" numFmtId="0" level="1">
      <sharedItems count="4">
        <s v="1 OPĆI PRIHODI I PRIMICI"/>
        <s v="3 VLASTITI PRIHODI"/>
        <s v="5 POMOĆI"/>
        <s v="8 NAMJENSKI"/>
      </sharedItems>
    </cacheField>
    <cacheField name="[BazaZaUpit].[IZVOR SIFRA I NAZIV 2].[IZVOR SIFRA I NAZIV 2]" caption="IZVOR SIFRA I NAZIV 2" numFmtId="0" hierarchy="27" level="1">
      <sharedItems count="4">
        <s v="IZVOR 11 Opći prihodi i primici"/>
        <s v="IZVOR 31 Vlastiti prihodi"/>
        <s v="IZVOR 5761 Fond solidarnosti EU - potres ožujak 2020."/>
        <s v="IZVOR 815  Namjenski primici - NPOO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4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5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6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7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8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Kristina Ivancic" refreshedDate="45602.552418981482" createdVersion="8" refreshedVersion="6" minRefreshableVersion="3" recordCount="0" supportSubquery="1" supportAdvancedDrill="1">
  <cacheSource type="external" connectionId="3"/>
  <cacheFields count="10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IZVOR SIFRA I NAZIV 1].[IZVOR SIFRA I NAZIV 1]" caption="IZVOR SIFRA I NAZIV 1" numFmtId="0" level="1">
      <sharedItems count="4">
        <s v="1 OPĆI PRIHODI I PRIMICI"/>
        <s v="3 VLASTITI PRIHODI"/>
        <s v="5 POMOĆI"/>
        <s v="8 NAMJENSKI"/>
      </sharedItems>
    </cacheField>
    <cacheField name="[BazaZaUpit].[IZVOR SIFRA I NAZIV 2].[IZVOR SIFRA I NAZIV 2]" caption="IZVOR SIFRA I NAZIV 2" numFmtId="0" hierarchy="27" level="1">
      <sharedItems count="4">
        <s v="IZVOR 11 Opći prihodi i primici"/>
        <s v="IZVOR 31 Vlastiti prihodi"/>
        <s v="IZVOR 5761 Fond solidarnosti EU - potres ožujak 2020."/>
        <s v="IZVOR 815  Namjenski primici - NPOO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5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6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7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8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9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Kristina Ivancic" refreshedDate="45602.552420254629" createdVersion="8" refreshedVersion="6" minRefreshableVersion="3" recordCount="0" supportSubquery="1" supportAdvancedDrill="1">
  <cacheSource type="external" connectionId="3"/>
  <cacheFields count="15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BazaZaUpit].[PROGRAM].[PROGRAM]" caption="PROGRAM" numFmtId="0" hierarchy="25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26" level="1">
      <sharedItems count="5">
        <s v="A665000 ADMINISTRACIJA I UPRAVLJANJE"/>
        <s v="K665001 INFORMATIZACIJA"/>
        <s v="K665002 OBNOVA VOZNOG PARKA"/>
        <s v="T665008 TWINNING PROJEKT IPA/2020/420-330 &quot;Jačanje vanjske revizije i parlamentarnog nadzora, Sjeverna Makedonija&quot;" u="1"/>
        <s v="T665009 &quot;Unaprjeđivanje, modernizacija i digitalizacija poslovnih procesa i revizijskih postupaka u Državnom uredu za reviziju&quot;" u="1"/>
      </sharedItems>
    </cacheField>
    <cacheField name="[BazaZaUpit].[Konto Broj i Naziv 2].[Konto Broj i Naziv 2]" caption="Konto Broj i Naziv 2" numFmtId="0" hierarchy="29" level="1">
      <sharedItems count="7">
        <s v="31 Rashodi za zaposlene"/>
        <s v="32 Materijalni rashodi"/>
        <s v="34 Financijski rashodi"/>
        <s v="37 Naknade građanima i kućanstvima na temelju osiguranja i druge naknade"/>
        <s v="42 Rashodi za nabavu proizvedene dugotrajne imovine"/>
        <s v="45 Rashodi za dodatna ulaganja na nefinancijskoj imovini"/>
        <s v="41 Rashodi za nabavu neproizvedene dugotrajne imovine"/>
      </sharedItems>
    </cacheField>
    <cacheField name="[BazaZaUpit].[Konto Broj i Naziv 4].[Konto Broj i Naziv 4]" caption="Konto Broj i Naziv 4" numFmtId="0" hierarchy="31" level="1">
      <sharedItems count="38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433 Zatezne kamate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22 Materijal i sirovine"/>
        <s v="3241 Naknade troškova osobama izvan radnog odnosa"/>
        <s v="3238 Računalne usluge"/>
        <s v="4123 Licence"/>
        <s v="3423 Kamate za primljene kredite i zajmove od kreditnih i ostalih institucija izvan javnog sektora"/>
        <s v="4231 Prijevozna sredstva u cestovnom prometu"/>
      </sharedItems>
    </cacheField>
    <cacheField name="[BazaZaUpit].[IZVOR SIFRA I NAZIV 2].[IZVOR SIFRA I NAZIV 2]" caption="IZVOR SIFRA I NAZIV 2" numFmtId="0" hierarchy="27" level="1">
      <sharedItems count="4">
        <s v="IZVOR 11 Opći prihodi i primici"/>
        <s v="IZVOR 31 Vlastiti prihodi"/>
        <s v="IZVOR 5761 Fond solidarnosti EU - potres ožujak 2020."/>
        <s v="IZVOR 815  Namjenski primici - NPOO"/>
      </sharedItems>
    </cacheField>
    <cacheField name="[BazaZaUpit].[Konto Broj i Naziv 3].[Konto Broj i Naziv 3]" caption="Konto Broj i Naziv 3" numFmtId="0" hierarchy="30" level="1">
      <sharedItems count="15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43 Ostali financijski rashodi"/>
        <s v="372 Ostale naknade građanima i kućanstvima iz proračuna"/>
        <s v="422 Postrojenja i oprema"/>
        <s v="451 Dodatna ulaganja na građevinskim objektima"/>
        <s v="324 Naknade troškova osobama izvan radnog odnosa"/>
        <s v="412 Nematerijalna imovina"/>
        <s v="342 Kamate za primljene kredite i zajmove"/>
        <s v="423 Prijevozna sredstva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7"/>
      </fieldsUsage>
    </cacheHierarchy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10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11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12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13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14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Kristina Ivancic" refreshedDate="45602.552421527776" createdVersion="8" refreshedVersion="6" minRefreshableVersion="3" recordCount="0" supportSubquery="1" supportAdvancedDrill="1">
  <cacheSource type="external" connectionId="3"/>
  <cacheFields count="11">
    <cacheField name="[BazaZaUpit].[Konto Broj i Naziv 1].[Konto Broj i Naziv 1]" caption="Konto Broj i Naziv 1" numFmtId="0" hierarchy="28" level="1">
      <sharedItems count="2">
        <s v="3 Rashodi poslovanja"/>
        <s v="4 Rashodi za nabavu nefinancijske imovine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BazaZaUpit].[GLAVA].[GLAVA]" caption="GLAVA" numFmtId="0" hierarchy="23" level="1">
      <sharedItems count="1">
        <s v="GLAVA 18505 / 6138 DRŽAVNI URED ZA REVIZIJU"/>
      </sharedItems>
    </cacheField>
    <cacheField name="[BazaZaUpit].[GLAVNI PROGRAM].[GLAVNI PROGRAM]" caption="GLAVNI PROGRAM" numFmtId="0" hierarchy="24" level="1">
      <sharedItems count="1">
        <s v="22 FINANCIJSKI I FISKALNI SUSTAV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  <cacheField name="[BazaZaUpit].[PRIHODI BROJ I NAZIV 1].[PRIHODI BROJ I NAZIV 1]" caption="PRIHODI BROJ I NAZIV 1" numFmtId="0" hierarchy="1" level="1">
      <sharedItems containsSemiMixedTypes="0" containsNonDate="0" containsString="0"/>
    </cacheField>
    <cacheField name="[BazaZaUpit].[IZVOR SIFRA I NAZIV 1].[IZVOR SIFRA I NAZIV 1]" caption="IZVOR SIFRA I NAZIV 1" numFmtId="0" level="1">
      <sharedItems count="4">
        <s v="1 OPĆI PRIHODI I PRIMICI"/>
        <s v="3 VLASTITI PRIHODI"/>
        <s v="5 POMOĆI"/>
        <s v="8 NAMJENSKI"/>
      </sharedItems>
    </cacheField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2" memberValueDatatype="130" unbalanced="0">
      <fieldsUsage count="2">
        <fieldUsage x="-1"/>
        <fieldUsage x="10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9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0" memberValueDatatype="130" unbalanced="0"/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4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5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6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7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8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Kristina Ivancic" refreshedDate="45602.552423958332" createdVersion="8" refreshedVersion="6" minRefreshableVersion="3" recordCount="0" supportSubquery="1" supportAdvancedDrill="1">
  <cacheSource type="external" connectionId="3"/>
  <cacheFields count="9">
    <cacheField name="[BazaZaUpit].[PRIHODI BROJ I NAZIV 1].[PRIHODI BROJ I NAZIV 1]" caption="PRIHODI BROJ I NAZIV 1" numFmtId="0" hierarchy="1" level="1">
      <sharedItems count="1">
        <s v="6 Prihodi poslovanja"/>
      </sharedItems>
    </cacheField>
    <cacheField name="[BazaZaUpit].[PRIHODI BROJ I NAZIV 2].[PRIHODI BROJ I NAZIV 2]" caption="PRIHODI BROJ I NAZIV 2" numFmtId="0" hierarchy="2" level="1">
      <sharedItems count="4">
        <s v="63 Pomoći iz inozemstva i od subjekata unutar općeg proračuna"/>
        <s v="66 Prihodi od prodaje proizvoda i robe te pruženih usluga, prihodi od donacija te povrati po protestiranim jamstvima"/>
        <s v="67 Prihodi iz nadležnog proračuna i od HZZO-a temeljem ugovornih obveza"/>
        <s v="66 Prihodi od prodaje proizvoda i robe te pruženih usluga i prihodi od donacija" u="1"/>
      </sharedItems>
    </cacheField>
    <cacheField name="[BazaZaUpit].[PRIHODI BROJ I NAZIV 3].[PRIHODI BROJ I NAZIV 3]" caption="PRIHODI BROJ I NAZIV 3" numFmtId="0" hierarchy="3" level="1">
      <sharedItems count="3">
        <s v="632 Pomoći od međunarodnih organizacija te institucija i tijela EU"/>
        <s v="661 Prihodi od prodaje proizvoda i robe te pruženih usluga"/>
        <s v="671 Prihodi iz nadležnog proračuna za financiranje redovne djelatnosti proračunskih korisnika"/>
      </sharedItems>
    </cacheField>
    <cacheField name="[BazaZaUpit].[RAZDJEL].[RAZDJEL]" caption="RAZDJEL" numFmtId="0" hierarchy="22" level="1">
      <sharedItems count="1">
        <s v="RAZDJEL 185 DRŽAVNI URED ZA REVIZIJU"/>
      </sharedItems>
    </cacheField>
    <cacheField name="[Measures].[IZVRŠENJE 2023 EUR FILTER]" caption="IZVRŠENJE 2023 EUR FILTER" numFmtId="0" hierarchy="84" level="32767"/>
    <cacheField name="[Measures].[TEKUĆI PLAN 2024 EUR FILTER]" caption="TEKUĆI PLAN 2024 EUR FILTER" numFmtId="0" hierarchy="88" level="32767"/>
    <cacheField name="[Measures].[PLAN ZA 2025 EUR FILTER]" caption="PLAN ZA 2025 EUR FILTER" numFmtId="0" hierarchy="92" level="32767"/>
    <cacheField name="[Measures].[PROJEKCIJA ZA 2026. EUR FILTER]" caption="PROJEKCIJA ZA 2026. EUR FILTER" numFmtId="0" hierarchy="96" level="32767"/>
    <cacheField name="[Measures].[PROJEKCIJA ZA 2027. EUR FILTER]" caption="PROJEKCIJA ZA 2027. EUR FILTER" numFmtId="0" hierarchy="97" level="32767"/>
  </cacheFields>
  <cacheHierarchies count="103"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RIHODI BROJ I NAZIV 3]" caption="PRIHODI BROJ I NAZIV 3" attribute="1" defaultMemberUniqueName="[BazaZaUpit].[PRIHODI BROJ I NAZIV 3].[All]" allUniqueName="[BazaZaUpit].[PRIHODI BROJ I NAZIV 3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PRIHODI BROJ I NAZIV4]" caption="PRIHODI BROJ I NAZIV4" attribute="1" defaultMemberUniqueName="[BazaZaUpit].[PRIHODI BROJ I NAZIV4].[All]" allUniqueName="[BazaZaUpit].[PRIHODI BROJ I NAZIV4].[All]" dimensionUniqueName="[BazaZaUpit]" displayFolder="" count="0" memberValueDatatype="130" unbalanced="0"/>
    <cacheHierarchy uniqueName="[BazaZaUpit].[Funkcijska  klasifikacija 1]" caption="Funkcijska  klasifikacija 1" attribute="1" defaultMemberUniqueName="[BazaZaUpit].[Funkcijska  klasifikacija 1].[All]" allUniqueName="[BazaZaUpit].[Funkcijska  klasifikacija 1].[All]" dimensionUniqueName="[BazaZaUpit]" displayFolder="" count="0" memberValueDatatype="130" unbalanced="0"/>
    <cacheHierarchy uniqueName="[BazaZaUpit].[Funkcijska  klasifikacija 2]" caption="Funkcijska  klasifikacija 2" attribute="1" defaultMemberUniqueName="[BazaZaUpit].[Funkcijska  klasifikacija 2].[All]" allUniqueName="[BazaZaUpit].[Funkcijska  klasifikacija 2].[All]" dimensionUniqueName="[BazaZaUpit]" displayFolder="" count="0" memberValueDatatype="130" unbalanced="0"/>
    <cacheHierarchy uniqueName="[BazaZaUpit].[IZVRŠENJE 2023.]" caption="IZVRŠENJE 2023." attribute="1" defaultMemberUniqueName="[BazaZaUpit].[IZVRŠENJE 2023.].[All]" allUniqueName="[BazaZaUpit].[IZVRŠENJE 2023.].[All]" dimensionUniqueName="[BazaZaUpit]" displayFolder="" count="0" memberValueDatatype="5" unbalanced="0"/>
    <cacheHierarchy uniqueName="[BazaZaUpit].[TEKUĆI PLAN 2024]" caption="TEKUĆI PLAN 2024" attribute="1" defaultMemberUniqueName="[BazaZaUpit].[TEKUĆI PLAN 2024].[All]" allUniqueName="[BazaZaUpit].[TEKUĆI PLAN 2024].[All]" dimensionUniqueName="[BazaZaUpit]" displayFolder="" count="0" memberValueDatatype="5" unbalanced="0"/>
    <cacheHierarchy uniqueName="[BazaZaUpit].[PLAN ZA 2025.]" caption="PLAN ZA 2025." attribute="1" defaultMemberUniqueName="[BazaZaUpit].[PLAN ZA 2025.].[All]" allUniqueName="[BazaZaUpit].[PLAN ZA 2025.].[All]" dimensionUniqueName="[BazaZaUpit]" displayFolder="" count="0" memberValueDatatype="5" unbalanced="0"/>
    <cacheHierarchy uniqueName="[BazaZaUpit].[PROJEKCIJA ZA 2026.]" caption="PROJEKCIJA ZA 2026." attribute="1" defaultMemberUniqueName="[BazaZaUpit].[PROJEKCIJA ZA 2026.].[All]" allUniqueName="[BazaZaUpit].[PROJEKCIJA ZA 2026.].[All]" dimensionUniqueName="[BazaZaUpit]" displayFolder="" count="0" memberValueDatatype="5" unbalanced="0"/>
    <cacheHierarchy uniqueName="[BazaZaUpit].[PROJEKCIJA ZA 2027.]" caption="PROJEKCIJA ZA 2027." attribute="1" defaultMemberUniqueName="[BazaZaUpit].[PROJEKCIJA ZA 2027.].[All]" allUniqueName="[BazaZaUpit].[PROJEKCIJA ZA 2027.].[All]" dimensionUniqueName="[BazaZaUpit]" displayFolder="" count="0" memberValueDatatype="5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5" unbalanced="0"/>
    <cacheHierarchy uniqueName="[BazaZaUpit].[Projekcija za 2026. EUR]" caption="Projekcija za 2026. EUR" attribute="1" defaultMemberUniqueName="[BazaZaUpit].[Projekcija za 2026. EUR].[All]" allUniqueName="[BazaZaUpit].[Projekcija za 2026. EUR].[All]" dimensionUniqueName="[BazaZaUpit]" displayFolder="" count="0" memberValueDatatype="5" unbalanced="0"/>
    <cacheHierarchy uniqueName="[BazaZaUpit].[Izvršenje 01.01.-30.06.2022.]" caption="Izvršenje 01.01.-30.06.2022." attribute="1" defaultMemberUniqueName="[BazaZaUpit].[Izvršenje 01.01.-30.06.2022.].[All]" allUniqueName="[BazaZaUpit].[Izvršenje 01.01.-30.06.2022.].[All]" dimensionUniqueName="[BazaZaUpit]" displayFolder="" count="0" memberValueDatatype="5" unbalanced="0"/>
    <cacheHierarchy uniqueName="[BazaZaUpit].[IZVORNI / TEKUĆI                           Plan za 2023.]" caption="IZVORNI / TEKUĆI                           Plan za 2023." attribute="1" defaultMemberUniqueName="[BazaZaUpit].[IZVORNI / TEKUĆI                           Plan za 2023.].[All]" allUniqueName="[BazaZaUpit].[IZVORNI / TEKUĆI                           Plan za 2023.].[All]" dimensionUniqueName="[BazaZaUpit]" displayFolder="" count="0" memberValueDatatype="5" unbalanced="0"/>
    <cacheHierarchy uniqueName="[BazaZaUpit].[Izvršenje 01.01.-30.06.2023.]" caption="Izvršenje 01.01.-30.06.2023." attribute="1" defaultMemberUniqueName="[BazaZaUpit].[Izvršenje 01.01.-30.06.2023.].[All]" allUniqueName="[BazaZaUpit].[Izvršenje 01.01.-30.06.2023.].[All]" dimensionUniqueName="[BazaZaUpit]" displayFolder="" count="0" memberValueDatatype="5" unbalanced="0"/>
    <cacheHierarchy uniqueName="[BazaZaUpit].[SMANJENJE - PRERASPODJELA TEKUĆI PLAN 2023.]" caption="SMANJENJE - PRERASPODJELA TEKUĆI PLAN 2023." attribute="1" defaultMemberUniqueName="[BazaZaUpit].[SMANJENJE - PRERASPODJELA TEKUĆI PLAN 2023.].[All]" allUniqueName="[BazaZaUpit].[SMANJENJE - PRERASPODJELA TEKUĆI PLAN 2023.].[All]" dimensionUniqueName="[BazaZaUpit]" displayFolder="" count="0" memberValueDatatype="5" unbalanced="0"/>
    <cacheHierarchy uniqueName="[BazaZaUpit].[POVEĆANJE - PRERASPODJELA TEKUĆI PLAN 2023.]" caption="POVEĆANJE - PRERASPODJELA TEKUĆI PLAN 2023." attribute="1" defaultMemberUniqueName="[BazaZaUpit].[POVEĆANJE - PRERASPODJELA TEKUĆI PLAN 2023.].[All]" allUniqueName="[BazaZaUpit].[POVEĆANJE - PRERASPODJELA TEKUĆI PLAN 2023.].[All]" dimensionUniqueName="[BazaZaUpit]" displayFolder="" count="0" memberValueDatatype="5" unbalanced="0"/>
    <cacheHierarchy uniqueName="[BazaZaUpit].[UŠTEDE - PRERASPODJELA TEKUĆI PLAN 2023.]" caption="UŠTEDE - PRERASPODJELA TEKUĆI PLAN 2023." attribute="1" defaultMemberUniqueName="[BazaZaUpit].[UŠTEDE - PRERASPODJELA TEKUĆI PLAN 2023.].[All]" allUniqueName="[BazaZaUpit].[UŠTEDE - PRERASPODJELA TEKUĆI PLAN 2023.].[All]" dimensionUniqueName="[BazaZaUpit]" displayFolder="" count="0" memberValueDatatype="5" unbalanced="0"/>
    <cacheHierarchy uniqueName="[BazaZaUpit].[NEDOSTATNA SREDSTVA - PRERASPODJELA TEKUĆI PLAN 2023.]" caption="NEDOSTATNA SREDSTVA - PRERASPODJELA TEKUĆI PLAN 2023." attribute="1" defaultMemberUniqueName="[BazaZaUpit].[NEDOSTATNA SREDSTVA - PRERASPODJELA TEKUĆI PLAN 2023.].[All]" allUniqueName="[BazaZaUpit].[NEDOSTATNA SREDSTVA - PRERASPODJELA TEKUĆI PLAN 2023.].[All]" dimensionUniqueName="[BazaZaUpit]" displayFolder="" count="0" memberValueDatatype="5" unbalanced="0"/>
    <cacheHierarchy uniqueName="[BazaZaUpit].[NOVI PLAN 2023. - PRERASPODJELA TEKUĆI PLAN 2023.]" caption="NOVI PLAN 2023. - PRERASPODJELA TEKUĆI PLAN 2023." attribute="1" defaultMemberUniqueName="[BazaZaUpit].[NOVI PLAN 2023. - PRERASPODJELA TEKUĆI PLAN 2023.].[All]" allUniqueName="[BazaZaUpit].[NOVI PLAN 2023. - PRERASPODJELA TEKUĆI PLAN 2023.].[All]" dimensionUniqueName="[BazaZaUpit]" displayFolder="" count="0" memberValueDatatype="5" unbalanced="0"/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0" memberValueDatatype="130" unbalanced="0"/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0" memberValueDatatype="130" unbalanced="0"/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Measures].[Zbroj resursa IZVRŠENJE 2023.]" caption="Zbroj resursa IZVRŠENJE 2023." measure="1" displayFolder="" measureGroup="BazaZaUpit" count="0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Projekcija za 2025 EUR]" caption="Projekcija za 2025 EUR" measure="1" displayFolder="" measureGroup="BazaZaUpit" count="0"/>
    <cacheHierarchy uniqueName="[Measures].[Projekcija za 2026 EUR]" caption="Projekcija za 2026 EUR" measure="1" displayFolder="" measureGroup="BazaZaUpit" count="0"/>
    <cacheHierarchy uniqueName="[Measures].[Projekcija za 2026 EUR 9211 Prij. sred. iz Preth.]" caption="Projekcija za 2026 EUR 9211 Prij. sred. iz Preth." measure="1" displayFolder="" measureGroup="BazaZaUpit" count="0"/>
    <cacheHierarchy uniqueName="[Measures].[Projekcija za 2026 EUR 9212 Prij. sred. u Sljed. god.]" caption="Projekcija za 2026 EUR 9212 Prij. sred. u Sljed. god." measure="1" displayFolder="" measureGroup="BazaZaUpit" count="0"/>
    <cacheHierarchy uniqueName="[Measures].[Projekcija za 2025 EUR 9211 Prij. sred. iz Preth.]" caption="Projekcija za 2025 EUR 9211 Prij. sred. iz Preth." measure="1" displayFolder="" measureGroup="BazaZaUpit" count="0"/>
    <cacheHierarchy uniqueName="[Measures].[Projekcija za 2025 EUR 9212 Prij. sred. u Sljed. god.]" caption="Projekcija za 2025 EUR 9212 Prij. sred. u Sljed. god." measure="1" displayFolder="" measureGroup="BazaZaUpit" count="0"/>
    <cacheHierarchy uniqueName="[Measures].[Izvršenje 01.01-30.06.2022 EUR]" caption="Izvršenje 01.01-30.06.2022 EUR" measure="1" displayFolder="" measureGroup="BazaZaUpit" count="0"/>
    <cacheHierarchy uniqueName="[Measures].[Izvršenje 01.01-30.06.2022 EUR 9211 Prij. sred. iz Preth.]" caption="Izvršenje 01.01-30.06.2022 EUR 9211 Prij. sred. iz Preth." measure="1" displayFolder="" measureGroup="BazaZaUpit" count="0"/>
    <cacheHierarchy uniqueName="[Measures].[Izvršenje 01.01-30.06.2022 EUR 9212 Prij. sred. u Sljed. god.]" caption="Izvršenje 01.01-30.06.2022 EUR 9212 Prij. sred. u Sljed. god." measure="1" displayFolder="" measureGroup="BazaZaUpit" count="0"/>
    <cacheHierarchy uniqueName="[Measures].[Izvršenje 01.01-30.06.2022 EUR FILTER]" caption="Izvršenje 01.01-30.06.2022 EUR FILTER" measure="1" displayFolder="" measureGroup="BazaZaUpit" count="0"/>
    <cacheHierarchy uniqueName="[Measures].[IZVORNI/TEKUĆI Plan za 2023. EUR]" caption="IZVORNI/TEKUĆI Plan za 2023. EUR" measure="1" displayFolder="" measureGroup="BazaZaUpit" count="0"/>
    <cacheHierarchy uniqueName="[Measures].[IZVORNI/TEKUĆI Plan za 2023. EUR 9211 Prij. sred. iz Preth.]" caption="IZVORNI/TEKUĆI Plan za 2023. EUR 9211 Prij. sred. iz Preth." measure="1" displayFolder="" measureGroup="BazaZaUpit" count="0"/>
    <cacheHierarchy uniqueName="[Measures].[IZVORNI/TEKUĆI Plan za 2023. EUR 9212 Prij. sred. u Sljed. god.]" caption="IZVORNI/TEKUĆI Plan za 2023. EUR 9212 Prij. sred. u Sljed. god." measure="1" displayFolder="" measureGroup="BazaZaUpit" count="0"/>
    <cacheHierarchy uniqueName="[Measures].[IZVORNI/TEKUĆI Plan za 2023. EUR FILTER]" caption="IZVORNI/TEKUĆI Plan za 2023. EUR FILTER" measure="1" displayFolder="" measureGroup="BazaZaUpit" count="0"/>
    <cacheHierarchy uniqueName="[Measures].[Izvršenje 01.01-30.06.2023. EUR 9211 Prij. sred. iz Preth.]" caption="Izvršenje 01.01-30.06.2023. EUR 9211 Prij. sred. iz Preth." measure="1" displayFolder="" measureGroup="BazaZaUpit" count="0"/>
    <cacheHierarchy uniqueName="[Measures].[Izvršenje 01.01-30.06.2023. EUR 9212 Prij. sred. u Sljed. god.]" caption="Izvršenje 01.01-30.06.2023. EUR 9212 Prij. sred. u Sljed. god." measure="1" displayFolder="" measureGroup="BazaZaUpit" count="0"/>
    <cacheHierarchy uniqueName="[Measures].[Izvršenje 01.01-30.06.2023. EUR FILTER]" caption="Izvršenje 01.01-30.06.2023. EUR FILTER" measure="1" displayFolder="" measureGroup="BazaZaUpit" count="0"/>
    <cacheHierarchy uniqueName="[Measures].[Indeks (Izv 01.01-30.06.2023 / Izv 01.01-30.06.2022)]" caption="Indeks (Izv 01.01-30.06.2023 / Izv 01.01-30.06.2022)" measure="1" displayFolder="" measureGroup="BazaZaUpit" count="0"/>
    <cacheHierarchy uniqueName="[Measures].[Indeks (Izv 01.01-30.06.2023 / Izv 01.01-30.06.2022) Prij. sres. iz Preth.]" caption="Indeks (Izv 01.01-30.06.2023 / Izv 01.01-30.06.2022) Prij. sres. iz Preth." measure="1" displayFolder="" measureGroup="BazaZaUpit" count="0"/>
    <cacheHierarchy uniqueName="[Measures].[Indeks (Izv 01.01-30.06.2023 / Izv 01.01-30.06.2022) Prij. sres. u Sljed. god.]" caption="Indeks (Izv 01.01-30.06.2023 / Izv 01.01-30.06.2022) Prij. sres. u Sljed. god." measure="1" displayFolder="" measureGroup="BazaZaUpit" count="0"/>
    <cacheHierarchy uniqueName="[Measures].[Indeks (Izv 01.01-30.06.2023 / Izv 01.01-30.06.2022) FILTER]" caption="Indeks (Izv 01.01-30.06.2023 / Izv 01.01-30.06.2022) FILTER" measure="1" displayFolder="" measureGroup="BazaZaUpit" count="0"/>
    <cacheHierarchy uniqueName="[Measures].[Indeks (Izv 01.01-30.06.2023 /IZVORNI TEKUĆI PLAN za 2023)]" caption="Indeks (Izv 01.01-30.06.2023 /IZVORNI TEKUĆI PLAN za 2023)" measure="1" displayFolder="" measureGroup="BazaZaUpit" count="0"/>
    <cacheHierarchy uniqueName="[Measures].[Indeks (Izv 01.01-30.06.2023 / IZVORNI TEKUĆI PLAN za 2023) Prij. sred. iz Preth.]" caption="Indeks (Izv 01.01-30.06.2023 / IZVORNI TEKUĆI PLAN za 2023) Prij. sred. iz Preth." measure="1" displayFolder="" measureGroup="BazaZaUpit" count="0"/>
    <cacheHierarchy uniqueName="[Measures].[Indeks (Izv 01.01-30.06.2023 / IZVORNI TEKUĆI PLAN za 2023) Prij. sres. u Sljed. god.]" caption="Indeks (Izv 01.01-30.06.2023 / IZVORNI TEKUĆI PLAN za 2023) Prij. sres. u Sljed. god." measure="1" displayFolder="" measureGroup="BazaZaUpit" count="0"/>
    <cacheHierarchy uniqueName="[Measures].[Indeks (Izv 01.01-30.06.2023 / IZVORNI TEKUĆI PLAN za 2023) FILTER]" caption="Indeks (Izv 01.01-30.06.2023 / IZVORNI TEKUĆI PLAN za 2023) FILTER" measure="1" displayFolder="" measureGroup="BazaZaUpit" count="0"/>
    <cacheHierarchy uniqueName="[Measures].[Izvršenje bez zaokruživanja 01.01-30.06.2022 EUR]" caption="Izvršenje bez zaokruživanja 01.01-30.06.2022 EUR" measure="1" displayFolder="" measureGroup="BazaZaUpit" count="0"/>
    <cacheHierarchy uniqueName="[Measures].[Izvršenje bez zaokruživanja 01.01-30.06.2023. EUR]" caption="Izvršenje bez zaokruživanja 01.01-30.06.2023. EUR" measure="1" displayFolder="" measureGroup="BazaZaUpit" count="0"/>
    <cacheHierarchy uniqueName="[Measures].[Izvršenje 01.01-30.06.2023 EUR]" caption="Izvršenje 01.01-30.06.2023 EUR" measure="1" displayFolder="" measureGroup="BazaZaUpit" count="0"/>
    <cacheHierarchy uniqueName="[Measures].[SMANJENJE 2023]" caption="SMANJENJE 2023" measure="1" displayFolder="" measureGroup="BazaZaUpit" count="0"/>
    <cacheHierarchy uniqueName="[Measures].[SMANJENJE 2023 Prij. sred. iz Preth.]" caption="SMANJENJE 2023 Prij. sred. iz Preth." measure="1" displayFolder="" measureGroup="BazaZaUpit" count="0"/>
    <cacheHierarchy uniqueName="[Measures].[SMANJENJE 2023 Prij. sred. u Sljed. god.]" caption="SMANJENJE 2023 Prij. sred. u Sljed. god." measure="1" displayFolder="" measureGroup="BazaZaUpit" count="0"/>
    <cacheHierarchy uniqueName="[Measures].[SMANJENJE 2023 EUR FILTER]" caption="SMANJENJE 2023 EUR FILTER" measure="1" displayFolder="" measureGroup="BazaZaUpit" count="0"/>
    <cacheHierarchy uniqueName="[Measures].[POVEĆANJE 2023]" caption="POVEĆANJE 2023" measure="1" displayFolder="" measureGroup="BazaZaUpit" count="0"/>
    <cacheHierarchy uniqueName="[Measures].[POVEĆANJE 2023 Prij. sred. iz Preth.]" caption="POVEĆANJE 2023 Prij. sred. iz Preth." measure="1" displayFolder="" measureGroup="BazaZaUpit" count="0"/>
    <cacheHierarchy uniqueName="[Measures].[POVEĆANJE 2023 Prij. sred. u Sljed. god.]" caption="POVEĆANJE 2023 Prij. sred. u Sljed. god." measure="1" displayFolder="" measureGroup="BazaZaUpit" count="0"/>
    <cacheHierarchy uniqueName="[Measures].[POVEĆANJE 2023 EUR FILTER]" caption="POVEĆANJE 2023 EUR FILTER" measure="1" displayFolder="" measureGroup="BazaZaUpit" count="0"/>
    <cacheHierarchy uniqueName="[Measures].[UŠTEDE 2023]" caption="UŠTEDE 2023" measure="1" displayFolder="" measureGroup="BazaZaUpit" count="0"/>
    <cacheHierarchy uniqueName="[Measures].[UŠTEDE 2023 Prij. sred. iz Preth.]" caption="UŠTEDE 2023 Prij. sred. iz Preth." measure="1" displayFolder="" measureGroup="BazaZaUpit" count="0"/>
    <cacheHierarchy uniqueName="[Measures].[UŠTEDE 2023 Prij. sred. u Sljed. god.]" caption="UŠTEDE 2023 Prij. sred. u Sljed. god." measure="1" displayFolder="" measureGroup="BazaZaUpit" count="0"/>
    <cacheHierarchy uniqueName="[Measures].[UŠTEDE 2023 EUR FILTER]" caption="UŠTEDE 2023 EUR FILTER" measure="1" displayFolder="" measureGroup="BazaZaUpit" count="0"/>
    <cacheHierarchy uniqueName="[Measures].[NEDOSTATNA SREDSTVA 2023]" caption="NEDOSTATNA SREDSTVA 2023" measure="1" displayFolder="" measureGroup="BazaZaUpit" count="0"/>
    <cacheHierarchy uniqueName="[Measures].[NEDOSTATNA SREDSTVA 2023 Prij. sred. iz Preth.]" caption="NEDOSTATNA SREDSTVA 2023 Prij. sred. iz Preth." measure="1" displayFolder="" measureGroup="BazaZaUpit" count="0"/>
    <cacheHierarchy uniqueName="[Measures].[NEDOSTATNA SREDSTVA 2023 Prij. sred. u Sljed. god.]" caption="NEDOSTATNA SREDSTVA 2023 Prij. sred. u Sljed. god." measure="1" displayFolder="" measureGroup="BazaZaUpit" count="0"/>
    <cacheHierarchy uniqueName="[Measures].[NEDOSTATNA SREDSTVA 2023 EUR FILTER]" caption="NEDOSTATNA SREDSTVA 2023 EUR FILTER" measure="1" displayFolder="" measureGroup="BazaZaUpit" count="0"/>
    <cacheHierarchy uniqueName="[Measures].[NOVI PLAN 2023 EUR FILTER]" caption="NOVI PLAN 2023 EUR FILTER" measure="1" displayFolder="" measureGroup="BazaZaUpit" count="0"/>
    <cacheHierarchy uniqueName="[Measures].[NOVI PLAN 2023 Prij. sred. u Sljed. god.]" caption="NOVI PLAN 2023 Prij. sred. u Sljed. god." measure="1" displayFolder="" measureGroup="BazaZaUpit" count="0"/>
    <cacheHierarchy uniqueName="[Measures].[NOVI PLAN 2023 Prij. sred. iz Preth.]" caption="NOVI PLAN 2023 Prij. sred. iz Preth." measure="1" displayFolder="" measureGroup="BazaZaUpit" count="0"/>
    <cacheHierarchy uniqueName="[Measures].[NOVI PLAN 2023]" caption="NOVI PLAN 2023" measure="1" displayFolder="" measureGroup="BazaZaUpit" count="0"/>
    <cacheHierarchy uniqueName="[Measures].[IZVRŠENJE 2023]" caption="IZVRŠENJE 2023" measure="1" displayFolder="" measureGroup="BazaZaUpit" count="0"/>
    <cacheHierarchy uniqueName="[Measures].[IZVRŠENJE 2023 Prij. sred. iz Preth.]" caption="IZVRŠENJE 2023 Prij. sred. iz Preth." measure="1" displayFolder="" measureGroup="BazaZaUpit" count="0"/>
    <cacheHierarchy uniqueName="[Measures].[IZVRŠENJE 2023 Prij. sred. u Sljed. god.]" caption="IZVRŠENJE 2023 Prij. sred. u Sljed. god." measure="1" displayFolder="" measureGroup="BazaZaUpit" count="0"/>
    <cacheHierarchy uniqueName="[Measures].[IZVRŠENJE 2023 EUR FILTER]" caption="IZVRŠENJE 2023 EUR FILTER" measure="1" displayFolder="" measureGroup="BazaZaUpit" count="0" oneField="1">
      <fieldsUsage count="1">
        <fieldUsage x="4"/>
      </fieldsUsage>
    </cacheHierarchy>
    <cacheHierarchy uniqueName="[Measures].[TEKUĆI PLAN 2024.]" caption="TEKUĆI PLAN 2024." measure="1" displayFolder="" measureGroup="BazaZaUpit" count="0"/>
    <cacheHierarchy uniqueName="[Measures].[TEKUĆI PLAN 2024. Prij. sred. iz Preth.]" caption="TEKUĆI PLAN 2024. Prij. sred. iz Preth." measure="1" displayFolder="" measureGroup="BazaZaUpit" count="0"/>
    <cacheHierarchy uniqueName="[Measures].[TEKUĆI PLAN 2024. Prij. sred. u Sljed. god.]" caption="TEKUĆI PLAN 2024. Prij. sred. u Sljed. god." measure="1" displayFolder="" measureGroup="BazaZaUpit" count="0"/>
    <cacheHierarchy uniqueName="[Measures].[TEKUĆI PLAN 2024 EUR FILTER]" caption="TEKUĆI PLAN 2024 EUR FILTER" measure="1" displayFolder="" measureGroup="BazaZaUpit" count="0" oneField="1">
      <fieldsUsage count="1">
        <fieldUsage x="5"/>
      </fieldsUsage>
    </cacheHierarchy>
    <cacheHierarchy uniqueName="[Measures].[PLAN ZA 2025]" caption="PLAN ZA 2025" measure="1" displayFolder="" measureGroup="BazaZaUpit" count="0"/>
    <cacheHierarchy uniqueName="[Measures].[PLAN ZA 2025 Prij. sred. iz Preth.]" caption="PLAN ZA 2025 Prij. sred. iz Preth." measure="1" displayFolder="" measureGroup="BazaZaUpit" count="0"/>
    <cacheHierarchy uniqueName="[Measures].[PLAN ZA 2025 Prij. sred. u Sljed. god.]" caption="PLAN ZA 2025 Prij. sred. u Sljed. god." measure="1" displayFolder="" measureGroup="BazaZaUpit" count="0"/>
    <cacheHierarchy uniqueName="[Measures].[PLAN ZA 2025 EUR FILTER]" caption="PLAN ZA 2025 EUR FILTER" measure="1" displayFolder="" measureGroup="BazaZaUpit" count="0" oneField="1">
      <fieldsUsage count="1">
        <fieldUsage x="6"/>
      </fieldsUsage>
    </cacheHierarchy>
    <cacheHierarchy uniqueName="[Measures].[PROJEKCIJA ZA 2026]" caption="PROJEKCIJA ZA 2026" measure="1" displayFolder="" measureGroup="BazaZaUpit" count="0"/>
    <cacheHierarchy uniqueName="[Measures].[PROJEKCIJA ZA 2026 Prij. sred. iz Preth.]" caption="PROJEKCIJA ZA 2026 Prij. sred. iz Preth." measure="1" displayFolder="" measureGroup="BazaZaUpit" count="0"/>
    <cacheHierarchy uniqueName="[Measures].[PROJEKCIJA ZA 2026. Prij. sred. u Sljed. god.]" caption="PROJEKCIJA ZA 2026. Prij. sred. u Sljed. god." measure="1" displayFolder="" measureGroup="BazaZaUpit" count="0"/>
    <cacheHierarchy uniqueName="[Measures].[PROJEKCIJA ZA 2026. EUR FILTER]" caption="PROJEKCIJA ZA 2026. EUR FILTER" measure="1" displayFolder="" measureGroup="BazaZaUpit" count="0" oneField="1">
      <fieldsUsage count="1">
        <fieldUsage x="7"/>
      </fieldsUsage>
    </cacheHierarchy>
    <cacheHierarchy uniqueName="[Measures].[PROJEKCIJA ZA 2027. EUR FILTER]" caption="PROJEKCIJA ZA 2027. EUR FILTER" measure="1" displayFolder="" measureGroup="BazaZaUpit" count="0" oneField="1">
      <fieldsUsage count="1">
        <fieldUsage x="8"/>
      </fieldsUsage>
    </cacheHierarchy>
    <cacheHierarchy uniqueName="[Measures].[PROJEKCIJA ZA 2027. Prij. sred. u Sljed. god.]" caption="PROJEKCIJA ZA 2027. Prij. sred. u Sljed. god." measure="1" displayFolder="" measureGroup="BazaZaUpit" count="0"/>
    <cacheHierarchy uniqueName="[Measures].[PROJEKCIJA ZA 2027. Prij. sred. iz Preth.]" caption="PROJEKCIJA ZA 2027. Prij. sred. iz Preth." measure="1" displayFolder="" measureGroup="BazaZaUpit" count="0"/>
    <cacheHierarchy uniqueName="[Measures].[PROJEKCIJA ZA 2027]" caption="PROJEKCIJA ZA 2027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6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Zaokretna tablica4" cacheId="26" applyNumberFormats="0" applyBorderFormats="0" applyFontFormats="0" applyPatternFormats="0" applyAlignmentFormats="0" applyWidthHeightFormats="1" dataCaption="Vrijednosti" grandTotalCaption="PRIHODI UKUPNO" tag="92bb5f55-021a-4557-ba99-e73e19f7109e" updatedVersion="6" minRefreshableVersion="3" subtotalHiddenItems="1" rowGrandTotals="0" colGrandTotals="0" itemPrintTitles="1" createdVersion="8" indent="0" outline="1" outlineData="1" multipleFieldFilters="0">
  <location ref="A45:F46" firstHeaderRow="0" firstDataRow="1" firstDataCol="1"/>
  <pivotFields count="6">
    <pivotField axis="axisRow" allDrilled="1" subtotalTop="0" showAll="0" dataSourceSort="1" defaultSubtotal="0" defaultAttributeDrillState="1">
      <items count="1">
        <item n="5 IZDACI ZA FINANCIJSKU IMOVINU I OTPLATE ZAJMOV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/>
    <dataField fld="2" subtotal="count" baseField="0" baseItem="0"/>
    <dataField fld="3" subtotal="count" baseField="0" baseItem="0"/>
    <dataField fld="5" subtotal="count" baseField="0" baseItem="0"/>
    <dataField fld="4" subtotal="count" baseField="0" baseItem="0"/>
  </dataFields>
  <formats count="31">
    <format dxfId="1757">
      <pivotArea type="all" dataOnly="0" outline="0" fieldPosition="0"/>
    </format>
    <format dxfId="1756">
      <pivotArea dataOnly="0" labelOnly="1" grandRow="1" outline="0" fieldPosition="0"/>
    </format>
    <format dxfId="1755">
      <pivotArea type="all" dataOnly="0" outline="0" fieldPosition="0"/>
    </format>
    <format dxfId="1754">
      <pivotArea outline="0" collapsedLevelsAreSubtotals="1" fieldPosition="0"/>
    </format>
    <format dxfId="1753">
      <pivotArea dataOnly="0" labelOnly="1" grandRow="1" outline="0" fieldPosition="0"/>
    </format>
    <format dxfId="1752">
      <pivotArea grandRow="1" outline="0" collapsedLevelsAreSubtotals="1" fieldPosition="0"/>
    </format>
    <format dxfId="1751">
      <pivotArea grandRow="1" outline="0" collapsedLevelsAreSubtotals="1" fieldPosition="0"/>
    </format>
    <format dxfId="1750">
      <pivotArea type="all" dataOnly="0" outline="0" fieldPosition="0"/>
    </format>
    <format dxfId="1749">
      <pivotArea outline="0" collapsedLevelsAreSubtotals="1" fieldPosition="0"/>
    </format>
    <format dxfId="1748">
      <pivotArea field="0" type="button" dataOnly="0" labelOnly="1" outline="0" axis="axisRow" fieldPosition="0"/>
    </format>
    <format dxfId="1747">
      <pivotArea dataOnly="0" labelOnly="1" fieldPosition="0">
        <references count="1">
          <reference field="0" count="0"/>
        </references>
      </pivotArea>
    </format>
    <format dxfId="1746">
      <pivotArea outline="0" collapsedLevelsAreSubtotals="1" fieldPosition="0"/>
    </format>
    <format dxfId="1745">
      <pivotArea type="all" dataOnly="0" outline="0" fieldPosition="0"/>
    </format>
    <format dxfId="1744">
      <pivotArea outline="0" collapsedLevelsAreSubtotals="1" fieldPosition="0"/>
    </format>
    <format dxfId="1743">
      <pivotArea field="0" type="button" dataOnly="0" labelOnly="1" outline="0" axis="axisRow" fieldPosition="0"/>
    </format>
    <format dxfId="1742">
      <pivotArea dataOnly="0" labelOnly="1" fieldPosition="0">
        <references count="1">
          <reference field="0" count="0"/>
        </references>
      </pivotArea>
    </format>
    <format dxfId="1741">
      <pivotArea outline="0" collapsedLevelsAreSubtotals="1" fieldPosition="0"/>
    </format>
    <format dxfId="1740">
      <pivotArea type="all" dataOnly="0" outline="0" fieldPosition="0"/>
    </format>
    <format dxfId="1739">
      <pivotArea outline="0" collapsedLevelsAreSubtotals="1" fieldPosition="0"/>
    </format>
    <format dxfId="1738">
      <pivotArea field="0" type="button" dataOnly="0" labelOnly="1" outline="0" axis="axisRow" fieldPosition="0"/>
    </format>
    <format dxfId="1737">
      <pivotArea dataOnly="0" labelOnly="1" fieldPosition="0">
        <references count="1">
          <reference field="0" count="0"/>
        </references>
      </pivotArea>
    </format>
    <format dxfId="1736">
      <pivotArea type="all" dataOnly="0" outline="0" fieldPosition="0"/>
    </format>
    <format dxfId="1735">
      <pivotArea type="all" dataOnly="0" outline="0" fieldPosition="0"/>
    </format>
    <format dxfId="1734">
      <pivotArea outline="0" collapsedLevelsAreSubtotals="1" fieldPosition="0"/>
    </format>
    <format dxfId="1733">
      <pivotArea field="0" type="button" dataOnly="0" labelOnly="1" outline="0" axis="axisRow" fieldPosition="0"/>
    </format>
    <format dxfId="1732">
      <pivotArea dataOnly="0" labelOnly="1" fieldPosition="0">
        <references count="1">
          <reference field="0" count="0"/>
        </references>
      </pivotArea>
    </format>
    <format dxfId="1731">
      <pivotArea type="all" dataOnly="0" outline="0" fieldPosition="0"/>
    </format>
    <format dxfId="1730">
      <pivotArea outline="0" collapsedLevelsAreSubtotals="1" fieldPosition="0"/>
    </format>
    <format dxfId="1729">
      <pivotArea field="0" type="button" dataOnly="0" labelOnly="1" outline="0" axis="axisRow" fieldPosition="0"/>
    </format>
    <format dxfId="1728">
      <pivotArea dataOnly="0" labelOnly="1" fieldPosition="0">
        <references count="1">
          <reference field="0" count="0"/>
        </references>
      </pivotArea>
    </format>
    <format dxfId="172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Zaokretna tablica5" cacheId="5" applyNumberFormats="0" applyBorderFormats="0" applyFontFormats="0" applyPatternFormats="0" applyAlignmentFormats="0" applyWidthHeightFormats="1" dataCaption="Vrijednosti" tag="b7280d5f-4d72-4e80-b586-e76a38caf904" updatedVersion="6" minRefreshableVersion="3" subtotalHiddenItems="1" rowGrandTotals="0" colGrandTotals="0" itemPrintTitles="1" createdVersion="8" indent="0" outline="1" outlineData="1" multipleFieldFilters="0" rowHeaderCaption="Razred / Skupina / Izvor">
  <location ref="A33:F42" firstHeaderRow="0" firstDataRow="1" firstDataCol="1" rowPageCount="1" colPageCount="1"/>
  <pivotFields count="10">
    <pivotField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n="UKUPNO RASHODI" x="0"/>
        <item t="default"/>
      </items>
    </pivotField>
    <pivotField axis="axisPage" allDrilled="1" showAll="0" dataSourceSort="1" defaultAttributeDrillState="1">
      <items count="3">
        <item n="     3 Rashodi poslovanja" s="1" x="0"/>
        <item s="1" x="1"/>
        <item t="default"/>
      </items>
    </pivotField>
    <pivotField axis="axisRow" allDrilled="1" showAll="0" dataSourceSort="1" defaultAttributeDrillState="1">
      <items count="5">
        <item x="0"/>
        <item x="1"/>
        <item x="2"/>
        <item n="8 NAMJENSKI PRIMICI" x="3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3"/>
    <field x="4"/>
  </rowFields>
  <rowItems count="9">
    <i>
      <x/>
    </i>
    <i r="1">
      <x/>
    </i>
    <i r="2">
      <x/>
    </i>
    <i r="1">
      <x v="1"/>
    </i>
    <i r="2">
      <x v="1"/>
    </i>
    <i r="1">
      <x v="2"/>
    </i>
    <i r="2">
      <x v="2"/>
    </i>
    <i r="1">
      <x v="3"/>
    </i>
    <i r="2">
      <x v="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2" hier="28" name="[BazaZaUpit].[Konto Broj i Naziv 1].[All]" cap="All"/>
  </pageFields>
  <dataFields count="5"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</dataFields>
  <formats count="47">
    <format dxfId="1516">
      <pivotArea type="all" dataOnly="0" outline="0" fieldPosition="0"/>
    </format>
    <format dxfId="1515">
      <pivotArea field="0" type="button" dataOnly="0" labelOnly="1" outline="0"/>
    </format>
    <format dxfId="1514">
      <pivotArea field="0" type="button" dataOnly="0" labelOnly="1" outline="0"/>
    </format>
    <format dxfId="1513">
      <pivotArea field="0" type="button" dataOnly="0" labelOnly="1" outline="0"/>
    </format>
    <format dxfId="1512">
      <pivotArea type="all" dataOnly="0" outline="0" fieldPosition="0"/>
    </format>
    <format dxfId="1511">
      <pivotArea outline="0" collapsedLevelsAreSubtotals="1" fieldPosition="0"/>
    </format>
    <format dxfId="1510">
      <pivotArea field="0" type="button" dataOnly="0" labelOnly="1" outline="0"/>
    </format>
    <format dxfId="1509">
      <pivotArea field="0" type="button" dataOnly="0" labelOnly="1" outline="0"/>
    </format>
    <format dxfId="1508">
      <pivotArea field="0" type="button" dataOnly="0" labelOnly="1" outline="0"/>
    </format>
    <format dxfId="1507">
      <pivotArea outline="0" collapsedLevelsAreSubtotals="1" fieldPosition="0"/>
    </format>
    <format dxfId="1506">
      <pivotArea type="all" dataOnly="0" outline="0" fieldPosition="0"/>
    </format>
    <format dxfId="1505">
      <pivotArea outline="0" collapsedLevelsAreSubtotals="1" fieldPosition="0"/>
    </format>
    <format dxfId="1504">
      <pivotArea field="0" type="button" dataOnly="0" labelOnly="1" outline="0"/>
    </format>
    <format dxfId="1503">
      <pivotArea field="0" type="button" dataOnly="0" labelOnly="1" outline="0"/>
    </format>
    <format dxfId="1502">
      <pivotArea field="0" type="button" dataOnly="0" labelOnly="1" outline="0"/>
    </format>
    <format dxfId="1501">
      <pivotArea field="0" type="button" dataOnly="0" labelOnly="1" outline="0"/>
    </format>
    <format dxfId="1500">
      <pivotArea collapsedLevelsAreSubtotals="1" fieldPosition="0">
        <references count="1">
          <reference field="1" count="0"/>
        </references>
      </pivotArea>
    </format>
    <format dxfId="1499">
      <pivotArea dataOnly="0" labelOnly="1" fieldPosition="0">
        <references count="1">
          <reference field="1" count="0"/>
        </references>
      </pivotArea>
    </format>
    <format dxfId="1498">
      <pivotArea dataOnly="0" labelOnly="1" fieldPosition="0">
        <references count="2">
          <reference field="1" count="0" selected="0"/>
          <reference field="2" count="1">
            <x v="0"/>
          </reference>
        </references>
      </pivotArea>
    </format>
    <format dxfId="1497">
      <pivotArea dataOnly="0" labelOnly="1" fieldPosition="0">
        <references count="2">
          <reference field="1" count="0" selected="0"/>
          <reference field="2" count="1">
            <x v="1"/>
          </reference>
        </references>
      </pivotArea>
    </format>
    <format dxfId="1496">
      <pivotArea dataOnly="0" labelOnly="1" fieldPosition="0">
        <references count="2">
          <reference field="1" count="0" selected="0"/>
          <reference field="2" count="1">
            <x v="0"/>
          </reference>
        </references>
      </pivotArea>
    </format>
    <format dxfId="1495">
      <pivotArea dataOnly="0" labelOnly="1" fieldPosition="0">
        <references count="2">
          <reference field="1" count="0" selected="0"/>
          <reference field="2" count="1">
            <x v="1"/>
          </reference>
        </references>
      </pivotArea>
    </format>
    <format dxfId="1494">
      <pivotArea dataOnly="0" labelOnly="1" grandRow="1" outline="0" fieldPosition="0"/>
    </format>
    <format dxfId="1493">
      <pivotArea grandRow="1" outline="0" collapsedLevelsAreSubtotals="1" fieldPosition="0"/>
    </format>
    <format dxfId="1492">
      <pivotArea dataOnly="0" labelOnly="1" grandRow="1" outline="0" fieldPosition="0"/>
    </format>
    <format dxfId="1491">
      <pivotArea dataOnly="0" grandRow="1" fieldPosition="0"/>
    </format>
    <format dxfId="1490">
      <pivotArea dataOnly="0" fieldPosition="0">
        <references count="1">
          <reference field="1" count="0"/>
        </references>
      </pivotArea>
    </format>
    <format dxfId="1489">
      <pivotArea dataOnly="0" fieldPosition="0">
        <references count="1">
          <reference field="3" count="1">
            <x v="0"/>
          </reference>
        </references>
      </pivotArea>
    </format>
    <format dxfId="1488">
      <pivotArea dataOnly="0" fieldPosition="0">
        <references count="1">
          <reference field="3" count="1">
            <x v="1"/>
          </reference>
        </references>
      </pivotArea>
    </format>
    <format dxfId="1487">
      <pivotArea dataOnly="0" fieldPosition="0">
        <references count="1">
          <reference field="3" count="1">
            <x v="2"/>
          </reference>
        </references>
      </pivotArea>
    </format>
    <format dxfId="1486">
      <pivotArea dataOnly="0" fieldPosition="0">
        <references count="1">
          <reference field="4" count="1">
            <x v="0"/>
          </reference>
        </references>
      </pivotArea>
    </format>
    <format dxfId="1485">
      <pivotArea dataOnly="0" fieldPosition="0">
        <references count="1">
          <reference field="4" count="1">
            <x v="1"/>
          </reference>
        </references>
      </pivotArea>
    </format>
    <format dxfId="1484">
      <pivotArea dataOnly="0" fieldPosition="0">
        <references count="1">
          <reference field="4" count="1">
            <x v="2"/>
          </reference>
        </references>
      </pivotArea>
    </format>
    <format dxfId="1483">
      <pivotArea dataOnly="0" fieldPosition="0">
        <references count="1">
          <reference field="1" count="0"/>
        </references>
      </pivotArea>
    </format>
    <format dxfId="1482">
      <pivotArea dataOnly="0" fieldPosition="0">
        <references count="1">
          <reference field="1" count="0"/>
        </references>
      </pivotArea>
    </format>
    <format dxfId="1481">
      <pivotArea dataOnly="0" fieldPosition="0">
        <references count="1">
          <reference field="3" count="1">
            <x v="0"/>
          </reference>
        </references>
      </pivotArea>
    </format>
    <format dxfId="1480">
      <pivotArea dataOnly="0" fieldPosition="0">
        <references count="1">
          <reference field="3" count="1">
            <x v="1"/>
          </reference>
        </references>
      </pivotArea>
    </format>
    <format dxfId="1479">
      <pivotArea dataOnly="0" fieldPosition="0">
        <references count="1">
          <reference field="3" count="1">
            <x v="2"/>
          </reference>
        </references>
      </pivotArea>
    </format>
    <format dxfId="1478">
      <pivotArea collapsedLevelsAreSubtotals="1" fieldPosition="0">
        <references count="2">
          <reference field="1" count="0" selected="0"/>
          <reference field="3" count="1">
            <x v="3"/>
          </reference>
        </references>
      </pivotArea>
    </format>
    <format dxfId="1477">
      <pivotArea collapsedLevelsAreSubtotals="1" fieldPosition="0">
        <references count="3">
          <reference field="1" count="0" selected="0"/>
          <reference field="3" count="1" selected="0">
            <x v="3"/>
          </reference>
          <reference field="4" count="1">
            <x v="3"/>
          </reference>
        </references>
      </pivotArea>
    </format>
    <format dxfId="1476">
      <pivotArea dataOnly="0" labelOnly="1" fieldPosition="0">
        <references count="2">
          <reference field="1" count="0" selected="0"/>
          <reference field="3" count="1">
            <x v="3"/>
          </reference>
        </references>
      </pivotArea>
    </format>
    <format dxfId="1475">
      <pivotArea dataOnly="0" labelOnly="1" fieldPosition="0">
        <references count="3">
          <reference field="1" count="0" selected="0"/>
          <reference field="3" count="1" selected="0">
            <x v="3"/>
          </reference>
          <reference field="4" count="1">
            <x v="3"/>
          </reference>
        </references>
      </pivotArea>
    </format>
    <format dxfId="1474">
      <pivotArea collapsedLevelsAreSubtotals="1" fieldPosition="0">
        <references count="3">
          <reference field="1" count="0" selected="0"/>
          <reference field="3" count="1" selected="0">
            <x v="3"/>
          </reference>
          <reference field="4" count="1">
            <x v="3"/>
          </reference>
        </references>
      </pivotArea>
    </format>
    <format dxfId="1473">
      <pivotArea dataOnly="0" labelOnly="1" fieldPosition="0">
        <references count="3">
          <reference field="1" count="0" selected="0"/>
          <reference field="3" count="1" selected="0">
            <x v="3"/>
          </reference>
          <reference field="4" count="1">
            <x v="3"/>
          </reference>
        </references>
      </pivotArea>
    </format>
    <format dxfId="1472">
      <pivotArea dataOnly="0" fieldPosition="0">
        <references count="1">
          <reference field="4" count="1">
            <x v="3"/>
          </reference>
        </references>
      </pivotArea>
    </format>
    <format dxfId="1471">
      <pivotArea collapsedLevelsAreSubtotals="1" fieldPosition="0">
        <references count="3">
          <reference field="1" count="0" selected="0"/>
          <reference field="3" count="1" selected="0">
            <x v="3"/>
          </reference>
          <reference field="4" count="1">
            <x v="3"/>
          </reference>
        </references>
      </pivotArea>
    </format>
    <format dxfId="1470">
      <pivotArea dataOnly="0" labelOnly="1" fieldPosition="0">
        <references count="3">
          <reference field="1" count="0" selected="0"/>
          <reference field="3" count="1" selected="0">
            <x v="3"/>
          </reference>
          <reference field="4" count="1">
            <x v="3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2"/>
    <rowHierarchyUsage hierarchyUsage="0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Zaokretna tablica4" cacheId="4" applyNumberFormats="0" applyBorderFormats="0" applyFontFormats="0" applyPatternFormats="0" applyAlignmentFormats="0" applyWidthHeightFormats="1" dataCaption="Vrijednosti" tag="a651ed28-c242-4e67-af53-8890d1e43389" updatedVersion="6" minRefreshableVersion="3" subtotalHiddenItems="1" rowGrandTotals="0" colGrandTotals="0" itemPrintTitles="1" createdVersion="8" indent="0" outline="1" outlineData="1" multipleFieldFilters="0" rowHeaderCaption="PRIHODI PREMA IZVORIMA FINANCIRANJA">
  <location ref="A12:F21" firstHeaderRow="0" firstDataRow="1" firstDataCol="1" rowPageCount="1" colPageCount="1"/>
  <pivotFields count="9">
    <pivotField axis="axisPage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n="UKUPNO PRIHODI" x="0"/>
        <item t="default"/>
      </items>
    </pivotField>
    <pivotField axis="axisRow" allDrilled="1" showAll="0" dataSourceSort="1" defaultAttributeDrillState="1">
      <items count="5">
        <item x="0"/>
        <item x="1"/>
        <item x="2"/>
        <item n="8 NAMJENSKI PRIMICI" x="3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2"/>
    <field x="3"/>
  </rowFields>
  <rowItems count="9">
    <i>
      <x/>
    </i>
    <i r="1">
      <x/>
    </i>
    <i r="2">
      <x/>
    </i>
    <i r="1">
      <x v="1"/>
    </i>
    <i r="2">
      <x v="1"/>
    </i>
    <i r="1">
      <x v="2"/>
    </i>
    <i r="2">
      <x v="2"/>
    </i>
    <i r="1">
      <x v="3"/>
    </i>
    <i r="2">
      <x v="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1" name="[BazaZaUpit].[PRIHODI BROJ I NAZIV 1].&amp;[6 Prihodi poslovanja]" cap="6 Prihodi poslovanja"/>
  </pageFields>
  <dataFields count="5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</dataFields>
  <formats count="46">
    <format dxfId="1562">
      <pivotArea type="all" dataOnly="0" outline="0" fieldPosition="0"/>
    </format>
    <format dxfId="1561">
      <pivotArea field="0" type="button" dataOnly="0" labelOnly="1" outline="0" axis="axisPage" fieldPosition="0"/>
    </format>
    <format dxfId="1560">
      <pivotArea field="0" type="button" dataOnly="0" labelOnly="1" outline="0" axis="axisPage" fieldPosition="0"/>
    </format>
    <format dxfId="1559">
      <pivotArea field="0" type="button" dataOnly="0" labelOnly="1" outline="0" axis="axisPage" fieldPosition="0"/>
    </format>
    <format dxfId="1558">
      <pivotArea type="all" dataOnly="0" outline="0" fieldPosition="0"/>
    </format>
    <format dxfId="1557">
      <pivotArea outline="0" collapsedLevelsAreSubtotals="1" fieldPosition="0"/>
    </format>
    <format dxfId="1556">
      <pivotArea field="0" type="button" dataOnly="0" labelOnly="1" outline="0" axis="axisPage" fieldPosition="0"/>
    </format>
    <format dxfId="1555">
      <pivotArea dataOnly="0" labelOnly="1" fieldPosition="0">
        <references count="1">
          <reference field="0" count="1">
            <x v="0"/>
          </reference>
        </references>
      </pivotArea>
    </format>
    <format dxfId="1554">
      <pivotArea field="0" type="button" dataOnly="0" labelOnly="1" outline="0" axis="axisPage" fieldPosition="0"/>
    </format>
    <format dxfId="1553">
      <pivotArea field="0" type="button" dataOnly="0" labelOnly="1" outline="0" axis="axisPage" fieldPosition="0"/>
    </format>
    <format dxfId="1552">
      <pivotArea outline="0" collapsedLevelsAreSubtotals="1" fieldPosition="0"/>
    </format>
    <format dxfId="1551">
      <pivotArea type="all" dataOnly="0" outline="0" fieldPosition="0"/>
    </format>
    <format dxfId="1550">
      <pivotArea outline="0" collapsedLevelsAreSubtotals="1" fieldPosition="0"/>
    </format>
    <format dxfId="1549">
      <pivotArea field="0" type="button" dataOnly="0" labelOnly="1" outline="0" axis="axisPage" fieldPosition="0"/>
    </format>
    <format dxfId="1548">
      <pivotArea dataOnly="0" labelOnly="1" fieldPosition="0">
        <references count="1">
          <reference field="0" count="1">
            <x v="0"/>
          </reference>
        </references>
      </pivotArea>
    </format>
    <format dxfId="1547">
      <pivotArea field="0" type="button" dataOnly="0" labelOnly="1" outline="0" axis="axisPage" fieldPosition="0"/>
    </format>
    <format dxfId="1546">
      <pivotArea field="0" type="button" dataOnly="0" labelOnly="1" outline="0" axis="axisPage" fieldPosition="0"/>
    </format>
    <format dxfId="1545">
      <pivotArea field="0" type="button" dataOnly="0" labelOnly="1" outline="0" axis="axisPage" fieldPosition="0"/>
    </format>
    <format dxfId="1544">
      <pivotArea collapsedLevelsAreSubtotals="1" fieldPosition="0">
        <references count="1">
          <reference field="1" count="0"/>
        </references>
      </pivotArea>
    </format>
    <format dxfId="1543">
      <pivotArea dataOnly="0" labelOnly="1" fieldPosition="0">
        <references count="1">
          <reference field="1" count="0"/>
        </references>
      </pivotArea>
    </format>
    <format dxfId="1542">
      <pivotArea collapsedLevelsAreSubtotals="1" fieldPosition="0">
        <references count="2">
          <reference field="0" count="0"/>
          <reference field="1" count="0" selected="0"/>
        </references>
      </pivotArea>
    </format>
    <format dxfId="1541">
      <pivotArea dataOnly="0" labelOnly="1" fieldPosition="0">
        <references count="2">
          <reference field="0" count="0"/>
          <reference field="1" count="0" selected="0"/>
        </references>
      </pivotArea>
    </format>
    <format dxfId="1540">
      <pivotArea collapsedLevelsAreSubtotals="1" fieldPosition="0">
        <references count="2">
          <reference field="0" count="0"/>
          <reference field="1" count="0" selected="0"/>
        </references>
      </pivotArea>
    </format>
    <format dxfId="1539">
      <pivotArea dataOnly="0" labelOnly="1" fieldPosition="0">
        <references count="2">
          <reference field="0" count="0"/>
          <reference field="1" count="0" selected="0"/>
        </references>
      </pivotArea>
    </format>
    <format dxfId="1538">
      <pivotArea dataOnly="0" labelOnly="1" grandRow="1" outline="0" fieldPosition="0"/>
    </format>
    <format dxfId="1537">
      <pivotArea dataOnly="0" labelOnly="1" grandRow="1" outline="0" fieldPosition="0"/>
    </format>
    <format dxfId="1536">
      <pivotArea dataOnly="0" labelOnly="1" grandRow="1" outline="0" fieldPosition="0"/>
    </format>
    <format dxfId="1535">
      <pivotArea grandRow="1" outline="0" collapsedLevelsAreSubtotals="1" fieldPosition="0"/>
    </format>
    <format dxfId="1534">
      <pivotArea dataOnly="0" labelOnly="1" grandRow="1" outline="0" fieldPosition="0"/>
    </format>
    <format dxfId="1533">
      <pivotArea grandRow="1" outline="0" collapsedLevelsAreSubtotals="1" fieldPosition="0"/>
    </format>
    <format dxfId="1532">
      <pivotArea dataOnly="0" fieldPosition="0">
        <references count="1">
          <reference field="2" count="1">
            <x v="0"/>
          </reference>
        </references>
      </pivotArea>
    </format>
    <format dxfId="1531">
      <pivotArea dataOnly="0" fieldPosition="0">
        <references count="1">
          <reference field="2" count="1">
            <x v="0"/>
          </reference>
        </references>
      </pivotArea>
    </format>
    <format dxfId="1530">
      <pivotArea dataOnly="0" fieldPosition="0">
        <references count="1">
          <reference field="3" count="1">
            <x v="0"/>
          </reference>
        </references>
      </pivotArea>
    </format>
    <format dxfId="1529">
      <pivotArea dataOnly="0" fieldPosition="0">
        <references count="1">
          <reference field="3" count="1">
            <x v="1"/>
          </reference>
        </references>
      </pivotArea>
    </format>
    <format dxfId="1528">
      <pivotArea dataOnly="0" fieldPosition="0">
        <references count="1">
          <reference field="3" count="1">
            <x v="2"/>
          </reference>
        </references>
      </pivotArea>
    </format>
    <format dxfId="1527">
      <pivotArea dataOnly="0" fieldPosition="0">
        <references count="1">
          <reference field="2" count="1">
            <x v="1"/>
          </reference>
        </references>
      </pivotArea>
    </format>
    <format dxfId="1526">
      <pivotArea dataOnly="0" fieldPosition="0">
        <references count="1">
          <reference field="2" count="1">
            <x v="2"/>
          </reference>
        </references>
      </pivotArea>
    </format>
    <format dxfId="1525">
      <pivotArea dataOnly="0" fieldPosition="0">
        <references count="1">
          <reference field="1" count="0"/>
        </references>
      </pivotArea>
    </format>
    <format dxfId="1524">
      <pivotArea dataOnly="0" fieldPosition="0">
        <references count="1">
          <reference field="1" count="0"/>
        </references>
      </pivotArea>
    </format>
    <format dxfId="1523">
      <pivotArea dataOnly="0" fieldPosition="0">
        <references count="1">
          <reference field="2" count="1">
            <x v="0"/>
          </reference>
        </references>
      </pivotArea>
    </format>
    <format dxfId="1522">
      <pivotArea dataOnly="0" fieldPosition="0">
        <references count="1">
          <reference field="2" count="1">
            <x v="1"/>
          </reference>
        </references>
      </pivotArea>
    </format>
    <format dxfId="1521">
      <pivotArea dataOnly="0" fieldPosition="0">
        <references count="1">
          <reference field="2" count="1">
            <x v="2"/>
          </reference>
        </references>
      </pivotArea>
    </format>
    <format dxfId="1520">
      <pivotArea collapsedLevelsAreSubtotals="1" fieldPosition="0">
        <references count="2">
          <reference field="1" count="0" selected="0"/>
          <reference field="2" count="1">
            <x v="3"/>
          </reference>
        </references>
      </pivotArea>
    </format>
    <format dxfId="1519">
      <pivotArea dataOnly="0" labelOnly="1" fieldPosition="0">
        <references count="2">
          <reference field="1" count="0" selected="0"/>
          <reference field="2" count="1">
            <x v="3"/>
          </reference>
        </references>
      </pivotArea>
    </format>
    <format dxfId="1518">
      <pivotArea collapsedLevelsAreSubtotals="1" fieldPosition="0">
        <references count="3">
          <reference field="1" count="0" selected="0"/>
          <reference field="2" count="1" selected="0">
            <x v="3"/>
          </reference>
          <reference field="3" count="1">
            <x v="3"/>
          </reference>
        </references>
      </pivotArea>
    </format>
    <format dxfId="1517">
      <pivotArea dataOnly="0" labelOnly="1" fieldPosition="0">
        <references count="3">
          <reference field="1" count="0" selected="0"/>
          <reference field="2" count="1" selected="0">
            <x v="3"/>
          </reference>
          <reference field="3" count="1">
            <x v="3"/>
          </reference>
        </references>
      </pivotArea>
    </format>
  </formats>
  <pivotHierarchies count="103"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22"/>
    <rowHierarchyUsage hierarchyUsage="0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name="Zaokretna tablica6" cacheId="1" applyNumberFormats="0" applyBorderFormats="0" applyFontFormats="0" applyPatternFormats="0" applyAlignmentFormats="0" applyWidthHeightFormats="1" dataCaption="Vrijednosti" tag="17864a51-ab01-43d5-8b50-cc230778d325" updatedVersion="6" minRefreshableVersion="3" subtotalHiddenItems="1" rowGrandTotals="0" colGrandTotals="0" itemPrintTitles="1" createdVersion="8" indent="0" outline="1" outlineData="1" multipleFieldFilters="0" rowHeaderCaption="Razred / Skupina / Izvor">
  <location ref="A26:F28" firstHeaderRow="0" firstDataRow="1" firstDataCol="1" rowPageCount="1" colPageCount="1"/>
  <pivotFields count="9">
    <pivotField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n="01 Opće i javne usluge" x="0"/>
        <item t="default"/>
      </items>
    </pivotField>
    <pivotField axis="axisPage" allDrilled="1" showAll="0" dataSourceSort="1" defaultAttributeDrillState="1">
      <items count="3">
        <item n="     3 Rashodi poslovanja"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3"/>
  </rowFields>
  <rowItems count="2">
    <i>
      <x/>
    </i>
    <i r="1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2" hier="28" name="[BazaZaUpit].[Konto Broj i Naziv 1].[All]" cap="All"/>
  </pageFields>
  <dataFields count="5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</dataFields>
  <formats count="32">
    <format dxfId="1353">
      <pivotArea type="all" dataOnly="0" outline="0" fieldPosition="0"/>
    </format>
    <format dxfId="1352">
      <pivotArea field="0" type="button" dataOnly="0" labelOnly="1" outline="0"/>
    </format>
    <format dxfId="1351">
      <pivotArea field="0" type="button" dataOnly="0" labelOnly="1" outline="0"/>
    </format>
    <format dxfId="1350">
      <pivotArea field="0" type="button" dataOnly="0" labelOnly="1" outline="0"/>
    </format>
    <format dxfId="1349">
      <pivotArea type="all" dataOnly="0" outline="0" fieldPosition="0"/>
    </format>
    <format dxfId="1348">
      <pivotArea outline="0" collapsedLevelsAreSubtotals="1" fieldPosition="0"/>
    </format>
    <format dxfId="1347">
      <pivotArea field="0" type="button" dataOnly="0" labelOnly="1" outline="0"/>
    </format>
    <format dxfId="1346">
      <pivotArea field="0" type="button" dataOnly="0" labelOnly="1" outline="0"/>
    </format>
    <format dxfId="1345">
      <pivotArea field="0" type="button" dataOnly="0" labelOnly="1" outline="0"/>
    </format>
    <format dxfId="1344">
      <pivotArea outline="0" collapsedLevelsAreSubtotals="1" fieldPosition="0"/>
    </format>
    <format dxfId="1343">
      <pivotArea type="all" dataOnly="0" outline="0" fieldPosition="0"/>
    </format>
    <format dxfId="1342">
      <pivotArea outline="0" collapsedLevelsAreSubtotals="1" fieldPosition="0"/>
    </format>
    <format dxfId="1341">
      <pivotArea field="0" type="button" dataOnly="0" labelOnly="1" outline="0"/>
    </format>
    <format dxfId="1340">
      <pivotArea field="0" type="button" dataOnly="0" labelOnly="1" outline="0"/>
    </format>
    <format dxfId="1339">
      <pivotArea field="0" type="button" dataOnly="0" labelOnly="1" outline="0"/>
    </format>
    <format dxfId="1338">
      <pivotArea field="0" type="button" dataOnly="0" labelOnly="1" outline="0"/>
    </format>
    <format dxfId="1337">
      <pivotArea collapsedLevelsAreSubtotals="1" fieldPosition="0">
        <references count="1">
          <reference field="1" count="0"/>
        </references>
      </pivotArea>
    </format>
    <format dxfId="1336">
      <pivotArea dataOnly="0" labelOnly="1" fieldPosition="0">
        <references count="1">
          <reference field="1" count="0"/>
        </references>
      </pivotArea>
    </format>
    <format dxfId="1335">
      <pivotArea dataOnly="0" labelOnly="1" fieldPosition="0">
        <references count="2">
          <reference field="1" count="0" selected="0"/>
          <reference field="2" count="1">
            <x v="0"/>
          </reference>
        </references>
      </pivotArea>
    </format>
    <format dxfId="1334">
      <pivotArea dataOnly="0" labelOnly="1" fieldPosition="0">
        <references count="2">
          <reference field="1" count="0" selected="0"/>
          <reference field="2" count="1">
            <x v="1"/>
          </reference>
        </references>
      </pivotArea>
    </format>
    <format dxfId="1333">
      <pivotArea dataOnly="0" labelOnly="1" fieldPosition="0">
        <references count="2">
          <reference field="1" count="0" selected="0"/>
          <reference field="2" count="1">
            <x v="0"/>
          </reference>
        </references>
      </pivotArea>
    </format>
    <format dxfId="1332">
      <pivotArea dataOnly="0" labelOnly="1" fieldPosition="0">
        <references count="2">
          <reference field="1" count="0" selected="0"/>
          <reference field="2" count="1">
            <x v="1"/>
          </reference>
        </references>
      </pivotArea>
    </format>
    <format dxfId="1331">
      <pivotArea dataOnly="0" labelOnly="1" grandRow="1" outline="0" fieldPosition="0"/>
    </format>
    <format dxfId="1330">
      <pivotArea grandRow="1" outline="0" collapsedLevelsAreSubtotals="1" fieldPosition="0"/>
    </format>
    <format dxfId="1329">
      <pivotArea dataOnly="0" labelOnly="1" grandRow="1" outline="0" fieldPosition="0"/>
    </format>
    <format dxfId="1328">
      <pivotArea dataOnly="0" grandRow="1" fieldPosition="0"/>
    </format>
    <format dxfId="1327">
      <pivotArea collapsedLevelsAreSubtotals="1" fieldPosition="0">
        <references count="1">
          <reference field="1" count="0"/>
        </references>
      </pivotArea>
    </format>
    <format dxfId="1326">
      <pivotArea dataOnly="0" labelOnly="1" fieldPosition="0">
        <references count="1">
          <reference field="1" count="0"/>
        </references>
      </pivotArea>
    </format>
    <format dxfId="1325">
      <pivotArea dataOnly="0" fieldPosition="0">
        <references count="1">
          <reference field="1" count="0"/>
        </references>
      </pivotArea>
    </format>
    <format dxfId="1324">
      <pivotArea dataOnly="0" fieldPosition="0">
        <references count="1">
          <reference field="1" count="0"/>
        </references>
      </pivotArea>
    </format>
    <format dxfId="1323">
      <pivotArea dataOnly="0" fieldPosition="0">
        <references count="1">
          <reference field="3" count="0"/>
        </references>
      </pivotArea>
    </format>
    <format dxfId="1322">
      <pivotArea dataOnly="0" labelOnly="1" fieldPosition="0">
        <references count="2">
          <reference field="1" count="0" selected="0"/>
          <reference field="3" count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2">
    <rowHierarchyUsage hierarchyUsage="22"/>
    <rowHierarchyUsage hierarchyUsage="2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name="Zaokretna tablica4" cacheId="22" applyNumberFormats="0" applyBorderFormats="0" applyFontFormats="0" applyPatternFormats="0" applyAlignmentFormats="0" applyWidthHeightFormats="1" dataCaption="Vrijednosti" tag="0cc419bc-41e9-4382-aede-58b505739603" updatedVersion="6" minRefreshableVersion="3" subtotalHiddenItems="1" colGrandTotals="0" itemPrintTitles="1" createdVersion="8" indent="0" outline="1" outlineData="1" multipleFieldFilters="0" rowHeaderCaption="Razred / Skupina / Izvor">
  <location ref="A13:A16" firstHeaderRow="1" firstDataRow="1" firstDataCol="1" rowPageCount="1" colPageCount="1"/>
  <pivotFields count="3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</pivotFields>
  <rowFields count="2">
    <field x="1"/>
    <field x="2"/>
  </rowFields>
  <rowItems count="3">
    <i>
      <x/>
    </i>
    <i r="1">
      <x/>
    </i>
    <i t="grand">
      <x/>
    </i>
  </rowItems>
  <pageFields count="1">
    <pageField fld="0" hier="28" name="[BazaZaUpit].[Konto Broj i Naziv 1].[All]" cap="All"/>
  </pageFields>
  <formats count="9">
    <format dxfId="1362">
      <pivotArea type="all" dataOnly="0" outline="0" fieldPosition="0"/>
    </format>
    <format dxfId="1361">
      <pivotArea type="all" dataOnly="0" outline="0" fieldPosition="0"/>
    </format>
    <format dxfId="1360">
      <pivotArea outline="0" collapsedLevelsAreSubtotals="1" fieldPosition="0"/>
    </format>
    <format dxfId="1359">
      <pivotArea outline="0" collapsedLevelsAreSubtotals="1" fieldPosition="0"/>
    </format>
    <format dxfId="1358">
      <pivotArea type="all" dataOnly="0" outline="0" fieldPosition="0"/>
    </format>
    <format dxfId="1357">
      <pivotArea outline="0" collapsedLevelsAreSubtotals="1" fieldPosition="0"/>
    </format>
    <format dxfId="1356">
      <pivotArea field="0" type="button" dataOnly="0" labelOnly="1" outline="0" axis="axisPage" fieldPosition="0"/>
    </format>
    <format dxfId="1355">
      <pivotArea field="0" type="button" dataOnly="0" labelOnly="1" outline="0" axis="axisPage" fieldPosition="0"/>
    </format>
    <format dxfId="1354">
      <pivotArea dataOnly="0" labelOnly="1" outline="0" fieldPosition="0">
        <references count="1">
          <reference field="0" count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2">
    <rowHierarchyUsage hierarchyUsage="5"/>
    <rowHierarchyUsage hierarchyUsage="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name="Zaokretna tablica11" cacheId="20" applyNumberFormats="0" applyBorderFormats="0" applyFontFormats="0" applyPatternFormats="0" applyAlignmentFormats="0" applyWidthHeightFormats="1" dataCaption="Vrijednosti" grandTotalCaption="PRIHODI UKUPNO" tag="72ec938f-ff7a-4de7-8edf-0c232ee281ab" updatedVersion="6" minRefreshableVersion="3" subtotalHiddenItems="1" rowGrandTotals="0" colGrandTotals="0" itemPrintTitles="1" createdVersion="8" indent="0" outline="1" outlineData="1" multipleFieldFilters="0">
  <location ref="A18:F19" firstHeaderRow="0" firstDataRow="1" firstDataCol="1"/>
  <pivotFields count="6">
    <pivotField axis="axisRow" allDrilled="1" subtotalTop="0" showAll="0" dataSourceSort="1" defaultSubtotal="0" defaultAttributeDrillState="1">
      <items count="1">
        <item n="5 IZDACI ZA FINANCIJSKU IMOVINU I OTPLATE ZAJMOV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/>
    <dataField fld="2" subtotal="count" baseField="0" baseItem="0"/>
    <dataField fld="3" subtotal="count" baseField="0" baseItem="0"/>
    <dataField fld="5" subtotal="count" baseField="0" baseItem="0"/>
    <dataField fld="4" subtotal="count" baseField="0" baseItem="0"/>
  </dataFields>
  <formats count="26">
    <format dxfId="1297">
      <pivotArea type="all" dataOnly="0" outline="0" fieldPosition="0"/>
    </format>
    <format dxfId="1296">
      <pivotArea dataOnly="0" labelOnly="1" grandRow="1" outline="0" fieldPosition="0"/>
    </format>
    <format dxfId="1295">
      <pivotArea type="all" dataOnly="0" outline="0" fieldPosition="0"/>
    </format>
    <format dxfId="1294">
      <pivotArea outline="0" collapsedLevelsAreSubtotals="1" fieldPosition="0"/>
    </format>
    <format dxfId="1293">
      <pivotArea dataOnly="0" labelOnly="1" grandRow="1" outline="0" fieldPosition="0"/>
    </format>
    <format dxfId="1292">
      <pivotArea grandRow="1" outline="0" collapsedLevelsAreSubtotals="1" fieldPosition="0"/>
    </format>
    <format dxfId="1291">
      <pivotArea grandRow="1" outline="0" collapsedLevelsAreSubtotals="1" fieldPosition="0"/>
    </format>
    <format dxfId="1290">
      <pivotArea type="all" dataOnly="0" outline="0" fieldPosition="0"/>
    </format>
    <format dxfId="1289">
      <pivotArea outline="0" collapsedLevelsAreSubtotals="1" fieldPosition="0"/>
    </format>
    <format dxfId="1288">
      <pivotArea field="0" type="button" dataOnly="0" labelOnly="1" outline="0" axis="axisRow" fieldPosition="0"/>
    </format>
    <format dxfId="1287">
      <pivotArea dataOnly="0" labelOnly="1" fieldPosition="0">
        <references count="1">
          <reference field="0" count="0"/>
        </references>
      </pivotArea>
    </format>
    <format dxfId="1286">
      <pivotArea outline="0" collapsedLevelsAreSubtotals="1" fieldPosition="0"/>
    </format>
    <format dxfId="1285">
      <pivotArea type="all" dataOnly="0" outline="0" fieldPosition="0"/>
    </format>
    <format dxfId="1284">
      <pivotArea outline="0" collapsedLevelsAreSubtotals="1" fieldPosition="0"/>
    </format>
    <format dxfId="1283">
      <pivotArea field="0" type="button" dataOnly="0" labelOnly="1" outline="0" axis="axisRow" fieldPosition="0"/>
    </format>
    <format dxfId="1282">
      <pivotArea dataOnly="0" labelOnly="1" fieldPosition="0">
        <references count="1">
          <reference field="0" count="0"/>
        </references>
      </pivotArea>
    </format>
    <format dxfId="1281">
      <pivotArea outline="0" collapsedLevelsAreSubtotals="1" fieldPosition="0"/>
    </format>
    <format dxfId="1280">
      <pivotArea type="all" dataOnly="0" outline="0" fieldPosition="0"/>
    </format>
    <format dxfId="1279">
      <pivotArea outline="0" collapsedLevelsAreSubtotals="1" fieldPosition="0"/>
    </format>
    <format dxfId="1278">
      <pivotArea field="0" type="button" dataOnly="0" labelOnly="1" outline="0" axis="axisRow" fieldPosition="0"/>
    </format>
    <format dxfId="1277">
      <pivotArea dataOnly="0" labelOnly="1" fieldPosition="0">
        <references count="1">
          <reference field="0" count="0"/>
        </references>
      </pivotArea>
    </format>
    <format dxfId="1276">
      <pivotArea type="all" dataOnly="0" outline="0" fieldPosition="0"/>
    </format>
    <format dxfId="1275">
      <pivotArea type="all" dataOnly="0" outline="0" fieldPosition="0"/>
    </format>
    <format dxfId="1274">
      <pivotArea outline="0" collapsedLevelsAreSubtotals="1" fieldPosition="0"/>
    </format>
    <format dxfId="1273">
      <pivotArea field="0" type="button" dataOnly="0" labelOnly="1" outline="0" axis="axisRow" fieldPosition="0"/>
    </format>
    <format dxfId="1272">
      <pivotArea dataOnly="0" labelOnly="1" fieldPosition="0">
        <references count="1">
          <reference field="0" count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name="Zaokretna tablica12" cacheId="21" applyNumberFormats="0" applyBorderFormats="0" applyFontFormats="0" applyPatternFormats="0" applyAlignmentFormats="0" applyWidthHeightFormats="1" dataCaption="Vrijednosti" grandTotalCaption="PRIHODI UKUPNO" tag="eb29ed0c-9ca8-4196-bc24-b946128b4cc2" updatedVersion="6" minRefreshableVersion="3" showDrill="0" subtotalHiddenItems="1" rowGrandTotals="0" colGrandTotals="0" itemPrintTitles="1" createdVersion="8" indent="0" outline="1" outlineData="1" multipleFieldFilters="0" rowHeaderCaption="">
  <location ref="A11:F12" firstHeaderRow="0" firstDataRow="1" firstDataCol="1"/>
  <pivotFields count="6">
    <pivotField axis="axisRow" allDrilled="1" subtotalTop="0" showAll="0" dataSourceSort="1" defaultSubtotal="0" defaultAttributeDrillState="1">
      <items count="1">
        <item n="8 PRIMICI OD FINANCIJSKE IMOVINE I ZADUŽIVANJ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</dataFields>
  <formats count="24">
    <format dxfId="1321">
      <pivotArea type="all" dataOnly="0" outline="0" fieldPosition="0"/>
    </format>
    <format dxfId="1320">
      <pivotArea dataOnly="0" labelOnly="1" grandRow="1" outline="0" fieldPosition="0"/>
    </format>
    <format dxfId="1319">
      <pivotArea type="all" dataOnly="0" outline="0" fieldPosition="0"/>
    </format>
    <format dxfId="1318">
      <pivotArea outline="0" collapsedLevelsAreSubtotals="1" fieldPosition="0"/>
    </format>
    <format dxfId="1317">
      <pivotArea dataOnly="0" labelOnly="1" grandRow="1" outline="0" fieldPosition="0"/>
    </format>
    <format dxfId="1316">
      <pivotArea grandRow="1" outline="0" collapsedLevelsAreSubtotals="1" fieldPosition="0"/>
    </format>
    <format dxfId="1315">
      <pivotArea grandRow="1" outline="0" collapsedLevelsAreSubtotals="1" fieldPosition="0"/>
    </format>
    <format dxfId="1314">
      <pivotArea type="all" dataOnly="0" outline="0" fieldPosition="0"/>
    </format>
    <format dxfId="1313">
      <pivotArea outline="0" collapsedLevelsAreSubtotals="1" fieldPosition="0"/>
    </format>
    <format dxfId="1312">
      <pivotArea field="0" type="button" dataOnly="0" labelOnly="1" outline="0" axis="axisRow" fieldPosition="0"/>
    </format>
    <format dxfId="1311">
      <pivotArea dataOnly="0" labelOnly="1" fieldPosition="0">
        <references count="1">
          <reference field="0" count="0"/>
        </references>
      </pivotArea>
    </format>
    <format dxfId="1310">
      <pivotArea outline="0" collapsedLevelsAreSubtotals="1" fieldPosition="0"/>
    </format>
    <format dxfId="1309">
      <pivotArea type="all" dataOnly="0" outline="0" fieldPosition="0"/>
    </format>
    <format dxfId="1308">
      <pivotArea outline="0" collapsedLevelsAreSubtotals="1" fieldPosition="0"/>
    </format>
    <format dxfId="1307">
      <pivotArea dataOnly="0" labelOnly="1" fieldPosition="0">
        <references count="1">
          <reference field="0" count="0"/>
        </references>
      </pivotArea>
    </format>
    <format dxfId="1306">
      <pivotArea outline="0" collapsedLevelsAreSubtotals="1" fieldPosition="0"/>
    </format>
    <format dxfId="1305">
      <pivotArea type="all" dataOnly="0" outline="0" fieldPosition="0"/>
    </format>
    <format dxfId="1304">
      <pivotArea outline="0" collapsedLevelsAreSubtotals="1" fieldPosition="0"/>
    </format>
    <format dxfId="1303">
      <pivotArea dataOnly="0" labelOnly="1" fieldPosition="0">
        <references count="1">
          <reference field="0" count="0"/>
        </references>
      </pivotArea>
    </format>
    <format dxfId="1302">
      <pivotArea type="all" dataOnly="0" outline="0" fieldPosition="0"/>
    </format>
    <format dxfId="1301">
      <pivotArea type="all" dataOnly="0" outline="0" fieldPosition="0"/>
    </format>
    <format dxfId="1300">
      <pivotArea outline="0" collapsedLevelsAreSubtotals="1" fieldPosition="0"/>
    </format>
    <format dxfId="1299">
      <pivotArea dataOnly="0" labelOnly="1" fieldPosition="0">
        <references count="1">
          <reference field="0" count="0"/>
        </references>
      </pivotArea>
    </format>
    <format dxfId="1298">
      <pivotArea dataOnly="0" fieldPosition="0">
        <references count="1">
          <reference field="0" count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name="Zaokretna tablica1" cacheId="7" applyNumberFormats="0" applyBorderFormats="0" applyFontFormats="0" applyPatternFormats="0" applyAlignmentFormats="0" applyWidthHeightFormats="1" dataCaption="Vrijednosti" tag="2c6cf205-9622-4306-b191-9477b0102f66" updatedVersion="6" minRefreshableVersion="3" subtotalHiddenItems="1" rowGrandTotals="0" colGrandTotals="0" itemPrintTitles="1" createdVersion="8" indent="0" outline="1" outlineData="1" multipleFieldFilters="0" rowHeaderCaption="">
  <location ref="A26:F33" firstHeaderRow="0" firstDataRow="1" firstDataCol="1" rowPageCount="1" colPageCount="1"/>
  <pivotFields count="11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llDrilled="1" showAll="0" dataSourceSort="1" defaultAttributeDrillState="1"/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</pivotFields>
  <rowFields count="4">
    <field x="1"/>
    <field x="2"/>
    <field x="3"/>
    <field x="10"/>
  </rowFields>
  <rowItems count="7">
    <i>
      <x/>
    </i>
    <i r="1">
      <x/>
    </i>
    <i r="2">
      <x/>
    </i>
    <i r="3">
      <x/>
    </i>
    <i r="3">
      <x v="1"/>
    </i>
    <i r="3">
      <x v="2"/>
    </i>
    <i r="3">
      <x v="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28" name="[BazaZaUpit].[Konto Broj i Naziv 1].[All]" cap="All"/>
  </pageFields>
  <dataFields count="5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</dataFields>
  <formats count="83">
    <format dxfId="1068">
      <pivotArea type="all" dataOnly="0" outline="0" fieldPosition="0"/>
    </format>
    <format dxfId="1067">
      <pivotArea type="all" dataOnly="0" outline="0" fieldPosition="0"/>
    </format>
    <format dxfId="1066">
      <pivotArea outline="0" collapsedLevelsAreSubtotals="1" fieldPosition="0"/>
    </format>
    <format dxfId="1065">
      <pivotArea outline="0" collapsedLevelsAreSubtotals="1" fieldPosition="0"/>
    </format>
    <format dxfId="1064">
      <pivotArea type="all" dataOnly="0" outline="0" fieldPosition="0"/>
    </format>
    <format dxfId="1063">
      <pivotArea outline="0" collapsedLevelsAreSubtotals="1" fieldPosition="0"/>
    </format>
    <format dxfId="1062">
      <pivotArea field="0" type="button" dataOnly="0" labelOnly="1" outline="0" axis="axisPage" fieldPosition="0"/>
    </format>
    <format dxfId="1061">
      <pivotArea field="0" type="button" dataOnly="0" labelOnly="1" outline="0" axis="axisPage" fieldPosition="0"/>
    </format>
    <format dxfId="1060">
      <pivotArea field="1" type="button" dataOnly="0" labelOnly="1" outline="0" axis="axisRow" fieldPosition="0"/>
    </format>
    <format dxfId="1059">
      <pivotArea dataOnly="0" labelOnly="1" grandRow="1" outline="0" fieldPosition="0"/>
    </format>
    <format dxfId="1058">
      <pivotArea collapsedLevelsAreSubtotals="1" fieldPosition="0">
        <references count="1">
          <reference field="1" count="0"/>
        </references>
      </pivotArea>
    </format>
    <format dxfId="1057">
      <pivotArea collapsedLevelsAreSubtotals="1" fieldPosition="0">
        <references count="2">
          <reference field="1" count="0" selected="0"/>
          <reference field="2" count="0"/>
        </references>
      </pivotArea>
    </format>
    <format dxfId="1056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55">
      <pivotArea dataOnly="0" labelOnly="1" fieldPosition="0">
        <references count="1">
          <reference field="1" count="0"/>
        </references>
      </pivotArea>
    </format>
    <format dxfId="1054">
      <pivotArea dataOnly="0" labelOnly="1" fieldPosition="0">
        <references count="2">
          <reference field="1" count="0" selected="0"/>
          <reference field="2" count="0"/>
        </references>
      </pivotArea>
    </format>
    <format dxfId="1053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52">
      <pivotArea collapsedLevelsAreSubtotals="1" fieldPosition="0">
        <references count="1">
          <reference field="1" count="0"/>
        </references>
      </pivotArea>
    </format>
    <format dxfId="1051">
      <pivotArea collapsedLevelsAreSubtotals="1" fieldPosition="0">
        <references count="2">
          <reference field="1" count="0" selected="0"/>
          <reference field="2" count="0"/>
        </references>
      </pivotArea>
    </format>
    <format dxfId="105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49">
      <pivotArea dataOnly="0" labelOnly="1" fieldPosition="0">
        <references count="1">
          <reference field="1" count="0"/>
        </references>
      </pivotArea>
    </format>
    <format dxfId="1048">
      <pivotArea dataOnly="0" labelOnly="1" fieldPosition="0">
        <references count="2">
          <reference field="1" count="0" selected="0"/>
          <reference field="2" count="0"/>
        </references>
      </pivotArea>
    </format>
    <format dxfId="1047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46">
      <pivotArea grandRow="1" outline="0" collapsedLevelsAreSubtotals="1" fieldPosition="0"/>
    </format>
    <format dxfId="1045">
      <pivotArea dataOnly="0" labelOnly="1" grandRow="1" outline="0" fieldPosition="0"/>
    </format>
    <format dxfId="1044">
      <pivotArea grandRow="1" outline="0" collapsedLevelsAreSubtotals="1" fieldPosition="0"/>
    </format>
    <format dxfId="1043">
      <pivotArea dataOnly="0" labelOnly="1" grandRow="1" outline="0" fieldPosition="0"/>
    </format>
    <format dxfId="1042">
      <pivotArea dataOnly="0" labelOnly="1" outline="0" fieldPosition="0">
        <references count="1">
          <reference field="0" count="0"/>
        </references>
      </pivotArea>
    </format>
    <format dxfId="1041">
      <pivotArea dataOnly="0" labelOnly="1" grandRow="1" outline="0" fieldPosition="0"/>
    </format>
    <format dxfId="1040">
      <pivotArea dataOnly="0" labelOnly="1" grandRow="1" outline="0" fieldPosition="0"/>
    </format>
    <format dxfId="1039">
      <pivotArea dataOnly="0" labelOnly="1" grandRow="1" outline="0" fieldPosition="0"/>
    </format>
    <format dxfId="1038">
      <pivotArea dataOnly="0" labelOnly="1" grandRow="1" outline="0" fieldPosition="0"/>
    </format>
    <format dxfId="1037">
      <pivotArea dataOnly="0" labelOnly="1" grandRow="1" outline="0" fieldPosition="0"/>
    </format>
    <format dxfId="1036">
      <pivotArea field="1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035">
      <pivotArea grandRow="1" outline="0" collapsedLevelsAreSubtotals="1" fieldPosition="0"/>
    </format>
    <format dxfId="1034">
      <pivotArea dataOnly="0" labelOnly="1" grandRow="1" outline="0" fieldPosition="0"/>
    </format>
    <format dxfId="1033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32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31">
      <pivotArea dataOnly="0" fieldPosition="0">
        <references count="1">
          <reference field="10" count="1">
            <x v="0"/>
          </reference>
        </references>
      </pivotArea>
    </format>
    <format dxfId="1030">
      <pivotArea dataOnly="0" fieldPosition="0">
        <references count="1">
          <reference field="10" count="1">
            <x v="0"/>
          </reference>
        </references>
      </pivotArea>
    </format>
    <format dxfId="1029">
      <pivotArea dataOnly="0" fieldPosition="0">
        <references count="1">
          <reference field="10" count="1">
            <x v="1"/>
          </reference>
        </references>
      </pivotArea>
    </format>
    <format dxfId="1028">
      <pivotArea dataOnly="0" fieldPosition="0">
        <references count="1">
          <reference field="10" count="1">
            <x v="1"/>
          </reference>
        </references>
      </pivotArea>
    </format>
    <format dxfId="1027">
      <pivotArea dataOnly="0" fieldPosition="0">
        <references count="1">
          <reference field="10" count="1">
            <x v="2"/>
          </reference>
        </references>
      </pivotArea>
    </format>
    <format dxfId="1026">
      <pivotArea dataOnly="0" fieldPosition="0">
        <references count="1">
          <reference field="10" count="1">
            <x v="2"/>
          </reference>
        </references>
      </pivotArea>
    </format>
    <format dxfId="1025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24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23">
      <pivotArea dataOnly="0" fieldPosition="0">
        <references count="1">
          <reference field="2" count="0"/>
        </references>
      </pivotArea>
    </format>
    <format dxfId="1022">
      <pivotArea dataOnly="0" fieldPosition="0">
        <references count="1">
          <reference field="1" count="0"/>
        </references>
      </pivotArea>
    </format>
    <format dxfId="1021">
      <pivotArea dataOnly="0" fieldPosition="0">
        <references count="1">
          <reference field="10" count="1">
            <x v="0"/>
          </reference>
        </references>
      </pivotArea>
    </format>
    <format dxfId="1020">
      <pivotArea dataOnly="0" fieldPosition="0">
        <references count="1">
          <reference field="10" count="1">
            <x v="1"/>
          </reference>
        </references>
      </pivotArea>
    </format>
    <format dxfId="1019">
      <pivotArea dataOnly="0" fieldPosition="0">
        <references count="1">
          <reference field="10" count="1">
            <x v="2"/>
          </reference>
        </references>
      </pivotArea>
    </format>
    <format dxfId="1018">
      <pivotArea dataOnly="0" fieldPosition="0">
        <references count="1">
          <reference field="1" count="0"/>
        </references>
      </pivotArea>
    </format>
    <format dxfId="1017">
      <pivotArea dataOnly="0" fieldPosition="0">
        <references count="1">
          <reference field="1" count="0"/>
        </references>
      </pivotArea>
    </format>
    <format dxfId="1016">
      <pivotArea dataOnly="0" fieldPosition="0">
        <references count="1">
          <reference field="2" count="0"/>
        </references>
      </pivotArea>
    </format>
    <format dxfId="1015">
      <pivotArea dataOnly="0" fieldPosition="0">
        <references count="1">
          <reference field="2" count="0"/>
        </references>
      </pivotArea>
    </format>
    <format dxfId="1014">
      <pivotArea dataOnly="0" fieldPosition="0">
        <references count="1">
          <reference field="3" count="0"/>
        </references>
      </pivotArea>
    </format>
    <format dxfId="1013">
      <pivotArea dataOnly="0" fieldPosition="0">
        <references count="1">
          <reference field="3" count="0"/>
        </references>
      </pivotArea>
    </format>
    <format dxfId="1012">
      <pivotArea dataOnly="0" fieldPosition="0">
        <references count="1">
          <reference field="10" count="1">
            <x v="0"/>
          </reference>
        </references>
      </pivotArea>
    </format>
    <format dxfId="1011">
      <pivotArea dataOnly="0" fieldPosition="0">
        <references count="1">
          <reference field="10" count="1">
            <x v="1"/>
          </reference>
        </references>
      </pivotArea>
    </format>
    <format dxfId="1010">
      <pivotArea dataOnly="0" fieldPosition="0">
        <references count="1">
          <reference field="10" count="1">
            <x v="2"/>
          </reference>
        </references>
      </pivotArea>
    </format>
    <format dxfId="1009">
      <pivotArea type="all" dataOnly="0" outline="0" fieldPosition="0"/>
    </format>
    <format dxfId="1008">
      <pivotArea outline="0" collapsedLevelsAreSubtotals="1" fieldPosition="0"/>
    </format>
    <format dxfId="1007">
      <pivotArea field="1" type="button" dataOnly="0" labelOnly="1" outline="0" axis="axisRow" fieldPosition="0"/>
    </format>
    <format dxfId="1006">
      <pivotArea dataOnly="0" labelOnly="1" fieldPosition="0">
        <references count="1">
          <reference field="1" count="0"/>
        </references>
      </pivotArea>
    </format>
    <format dxfId="1005">
      <pivotArea dataOnly="0" labelOnly="1" fieldPosition="0">
        <references count="2">
          <reference field="1" count="0" selected="0"/>
          <reference field="2" count="0"/>
        </references>
      </pivotArea>
    </format>
    <format dxfId="1004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003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10" count="0"/>
        </references>
      </pivotArea>
    </format>
    <format dxfId="100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01">
      <pivotArea dataOnly="0" labelOnly="1" fieldPosition="0">
        <references count="1">
          <reference field="1" count="0"/>
        </references>
      </pivotArea>
    </format>
    <format dxfId="1000">
      <pivotArea dataOnly="0" labelOnly="1" fieldPosition="0">
        <references count="1">
          <reference field="1" count="0"/>
        </references>
      </pivotArea>
    </format>
    <format dxfId="999">
      <pivotArea dataOnly="0" labelOnly="1" fieldPosition="0">
        <references count="2">
          <reference field="1" count="0" selected="0"/>
          <reference field="2" count="0"/>
        </references>
      </pivotArea>
    </format>
    <format dxfId="99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97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10" count="3">
            <x v="0"/>
            <x v="1"/>
            <x v="2"/>
          </reference>
        </references>
      </pivotArea>
    </format>
    <format dxfId="996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10" count="1">
            <x v="3"/>
          </reference>
        </references>
      </pivotArea>
    </format>
    <format dxfId="995">
      <pivotArea type="all" dataOnly="0" outline="0" fieldPosition="0"/>
    </format>
    <format dxfId="994">
      <pivotArea outline="0" collapsedLevelsAreSubtotals="1" fieldPosition="0"/>
    </format>
    <format dxfId="993">
      <pivotArea field="1" type="button" dataOnly="0" labelOnly="1" outline="0" axis="axisRow" fieldPosition="0"/>
    </format>
    <format dxfId="992">
      <pivotArea dataOnly="0" labelOnly="1" fieldPosition="0">
        <references count="1">
          <reference field="1" count="0"/>
        </references>
      </pivotArea>
    </format>
    <format dxfId="991">
      <pivotArea dataOnly="0" labelOnly="1" fieldPosition="0">
        <references count="2">
          <reference field="1" count="0" selected="0"/>
          <reference field="2" count="0"/>
        </references>
      </pivotArea>
    </format>
    <format dxfId="99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8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10" count="0"/>
        </references>
      </pivotArea>
    </format>
    <format dxfId="98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987">
      <pivotArea collapsedLevelsAreSubtotals="1" fieldPosition="0">
        <references count="5">
          <reference field="4294967294" count="1" selected="0">
            <x v="0"/>
          </reference>
          <reference field="1" count="0" selected="0"/>
          <reference field="2" count="0" selected="0"/>
          <reference field="3" count="0" selected="0"/>
          <reference field="10" count="1">
            <x v="3"/>
          </reference>
        </references>
      </pivotArea>
    </format>
    <format dxfId="986">
      <pivotArea collapsedLevelsAreSubtotals="1" fieldPosition="0">
        <references count="5">
          <reference field="4294967294" count="4" selected="0">
            <x v="1"/>
            <x v="2"/>
            <x v="3"/>
            <x v="4"/>
          </reference>
          <reference field="1" count="0" selected="0"/>
          <reference field="2" count="0" selected="0"/>
          <reference field="3" count="0" selected="0"/>
          <reference field="10" count="1">
            <x v="3"/>
          </reference>
        </references>
      </pivotArea>
    </format>
  </formats>
  <pivotHierarchies count="103">
    <pivotHierarchy dragToData="1"/>
    <pivotHierarchy dragToData="1">
      <members count="2" level="1">
        <member name="[BazaZaUpit].[PRIHODI BROJ I NAZIV 1].&amp;[6 Prihodi poslovanja]"/>
        <member name="[BazaZaUpit].[PRIHODI BROJ I NAZIV 1].&amp;[7 Prihodi od prodaje nefinancijske imovin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4">
    <rowHierarchyUsage hierarchyUsage="22"/>
    <rowHierarchyUsage hierarchyUsage="23"/>
    <rowHierarchyUsage hierarchyUsage="24"/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name="Zaokretna tablica18" cacheId="29" applyNumberFormats="0" applyBorderFormats="0" applyFontFormats="0" applyPatternFormats="0" applyAlignmentFormats="0" applyWidthHeightFormats="1" dataCaption="Vrijednosti" tag="2d62d7de-045e-45b2-b62e-4a332ba44698" updatedVersion="6" minRefreshableVersion="3" subtotalHiddenItems="1" rowGrandTotals="0" colGrandTotals="0" itemPrintTitles="1" createdVersion="8" indent="0" outline="1" outlineData="1" multipleFieldFilters="0" rowHeaderCaption="">
  <location ref="A59:F176" firstHeaderRow="0" firstDataRow="1" firstDataCol="1"/>
  <pivotFields count="12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n="3231 Usluge telefona, interneta, pošte i prijevoza"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allDrilled="1" showAll="0" dataSourceSort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2">
        <item x="0"/>
        <item t="default"/>
      </items>
    </pivotField>
  </pivotFields>
  <rowFields count="7">
    <field x="11"/>
    <field x="1"/>
    <field x="4"/>
    <field x="0"/>
    <field x="2"/>
    <field x="5"/>
    <field x="3"/>
  </rowFields>
  <rowItems count="117">
    <i>
      <x/>
    </i>
    <i r="1">
      <x/>
    </i>
    <i r="2">
      <x/>
    </i>
    <i r="3">
      <x/>
    </i>
    <i r="4">
      <x/>
    </i>
    <i r="5">
      <x/>
    </i>
    <i r="6">
      <x/>
    </i>
    <i r="6">
      <x v="1"/>
    </i>
    <i r="5">
      <x v="1"/>
    </i>
    <i r="6">
      <x v="2"/>
    </i>
    <i r="5">
      <x v="2"/>
    </i>
    <i r="6">
      <x v="3"/>
    </i>
    <i r="4">
      <x v="1"/>
    </i>
    <i r="5">
      <x v="3"/>
    </i>
    <i r="6">
      <x v="4"/>
    </i>
    <i r="6">
      <x v="5"/>
    </i>
    <i r="6">
      <x v="6"/>
    </i>
    <i r="5">
      <x v="4"/>
    </i>
    <i r="6">
      <x v="7"/>
    </i>
    <i r="6">
      <x v="8"/>
    </i>
    <i r="6">
      <x v="9"/>
    </i>
    <i r="6">
      <x v="10"/>
    </i>
    <i r="6">
      <x v="11"/>
    </i>
    <i r="5">
      <x v="5"/>
    </i>
    <i r="6">
      <x v="12"/>
    </i>
    <i r="6">
      <x v="13"/>
    </i>
    <i r="6">
      <x v="14"/>
    </i>
    <i r="6">
      <x v="15"/>
    </i>
    <i r="6">
      <x v="16"/>
    </i>
    <i r="6">
      <x v="17"/>
    </i>
    <i r="6">
      <x v="18"/>
    </i>
    <i r="6">
      <x v="19"/>
    </i>
    <i r="5">
      <x v="6"/>
    </i>
    <i r="6">
      <x v="20"/>
    </i>
    <i r="6">
      <x v="21"/>
    </i>
    <i r="6">
      <x v="22"/>
    </i>
    <i r="6">
      <x v="23"/>
    </i>
    <i r="6">
      <x v="24"/>
    </i>
    <i r="6">
      <x v="25"/>
    </i>
    <i r="4">
      <x v="2"/>
    </i>
    <i r="5">
      <x v="7"/>
    </i>
    <i r="6">
      <x v="26"/>
    </i>
    <i r="4">
      <x v="3"/>
    </i>
    <i r="5">
      <x v="8"/>
    </i>
    <i r="6">
      <x v="27"/>
    </i>
    <i r="3">
      <x v="1"/>
    </i>
    <i r="4">
      <x v="4"/>
    </i>
    <i r="5">
      <x v="9"/>
    </i>
    <i r="6">
      <x v="28"/>
    </i>
    <i r="6">
      <x v="29"/>
    </i>
    <i r="6">
      <x v="30"/>
    </i>
    <i r="4">
      <x v="5"/>
    </i>
    <i r="5">
      <x v="10"/>
    </i>
    <i r="6">
      <x v="31"/>
    </i>
    <i r="2">
      <x v="1"/>
    </i>
    <i r="3">
      <x/>
    </i>
    <i r="4">
      <x/>
    </i>
    <i r="5">
      <x v="1"/>
    </i>
    <i r="6">
      <x v="2"/>
    </i>
    <i r="4">
      <x v="1"/>
    </i>
    <i r="5">
      <x v="3"/>
    </i>
    <i r="6">
      <x v="4"/>
    </i>
    <i r="5">
      <x v="4"/>
    </i>
    <i r="6">
      <x v="32"/>
    </i>
    <i r="5">
      <x v="5"/>
    </i>
    <i r="6">
      <x v="12"/>
    </i>
    <i r="6">
      <x v="16"/>
    </i>
    <i r="6">
      <x v="18"/>
    </i>
    <i r="5">
      <x v="11"/>
    </i>
    <i r="6">
      <x v="33"/>
    </i>
    <i r="5">
      <x v="6"/>
    </i>
    <i r="6">
      <x v="22"/>
    </i>
    <i r="2">
      <x v="2"/>
    </i>
    <i r="3">
      <x v="1"/>
    </i>
    <i r="4">
      <x v="5"/>
    </i>
    <i r="5">
      <x v="10"/>
    </i>
    <i r="6">
      <x v="31"/>
    </i>
    <i r="2">
      <x v="3"/>
    </i>
    <i r="3">
      <x v="1"/>
    </i>
    <i r="4">
      <x v="5"/>
    </i>
    <i r="5">
      <x v="10"/>
    </i>
    <i r="6">
      <x v="31"/>
    </i>
    <i r="1">
      <x v="1"/>
    </i>
    <i r="2">
      <x/>
    </i>
    <i r="3">
      <x/>
    </i>
    <i r="4">
      <x v="1"/>
    </i>
    <i r="5">
      <x v="5"/>
    </i>
    <i r="6">
      <x v="13"/>
    </i>
    <i r="6">
      <x v="16"/>
    </i>
    <i r="6">
      <x v="34"/>
    </i>
    <i r="3">
      <x v="1"/>
    </i>
    <i r="4">
      <x v="6"/>
    </i>
    <i r="5">
      <x v="12"/>
    </i>
    <i r="6">
      <x v="35"/>
    </i>
    <i r="4">
      <x v="4"/>
    </i>
    <i r="5">
      <x v="9"/>
    </i>
    <i r="6">
      <x v="28"/>
    </i>
    <i r="1">
      <x v="2"/>
    </i>
    <i r="2">
      <x/>
    </i>
    <i r="3">
      <x/>
    </i>
    <i r="4">
      <x v="1"/>
    </i>
    <i r="5">
      <x v="4"/>
    </i>
    <i r="6">
      <x v="8"/>
    </i>
    <i r="6">
      <x v="9"/>
    </i>
    <i r="6">
      <x v="10"/>
    </i>
    <i r="5">
      <x v="5"/>
    </i>
    <i r="6">
      <x v="13"/>
    </i>
    <i r="6">
      <x v="19"/>
    </i>
    <i r="5">
      <x v="6"/>
    </i>
    <i r="6">
      <x v="21"/>
    </i>
    <i r="4">
      <x v="2"/>
    </i>
    <i r="5">
      <x v="13"/>
    </i>
    <i r="6">
      <x v="36"/>
    </i>
    <i r="3">
      <x v="1"/>
    </i>
    <i r="4">
      <x v="4"/>
    </i>
    <i r="5">
      <x v="14"/>
    </i>
    <i r="6">
      <x v="37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</dataFields>
  <formats count="203">
    <format dxfId="1271">
      <pivotArea type="all" dataOnly="0" outline="0" fieldPosition="0"/>
    </format>
    <format dxfId="1270">
      <pivotArea type="all" dataOnly="0" outline="0" fieldPosition="0"/>
    </format>
    <format dxfId="1269">
      <pivotArea outline="0" collapsedLevelsAreSubtotals="1" fieldPosition="0"/>
    </format>
    <format dxfId="1268">
      <pivotArea outline="0" collapsedLevelsAreSubtotals="1" fieldPosition="0"/>
    </format>
    <format dxfId="1267">
      <pivotArea type="all" dataOnly="0" outline="0" fieldPosition="0"/>
    </format>
    <format dxfId="1266">
      <pivotArea outline="0" collapsedLevelsAreSubtotals="1" fieldPosition="0"/>
    </format>
    <format dxfId="1265">
      <pivotArea field="0" type="button" dataOnly="0" labelOnly="1" outline="0" axis="axisRow" fieldPosition="3"/>
    </format>
    <format dxfId="1264">
      <pivotArea field="0" type="button" dataOnly="0" labelOnly="1" outline="0" axis="axisRow" fieldPosition="3"/>
    </format>
    <format dxfId="1263">
      <pivotArea grandRow="1" outline="0" collapsedLevelsAreSubtotals="1" fieldPosition="0"/>
    </format>
    <format dxfId="1262">
      <pivotArea dataOnly="0" labelOnly="1" grandRow="1" outline="0" fieldPosition="0"/>
    </format>
    <format dxfId="1261">
      <pivotArea dataOnly="0" labelOnly="1" fieldPosition="0">
        <references count="1">
          <reference field="1" count="0"/>
        </references>
      </pivotArea>
    </format>
    <format dxfId="1260">
      <pivotArea dataOnly="0" labelOnly="1" fieldPosition="0">
        <references count="1">
          <reference field="4" count="0"/>
        </references>
      </pivotArea>
    </format>
    <format dxfId="1259">
      <pivotArea dataOnly="0" labelOnly="1" fieldPosition="0">
        <references count="1">
          <reference field="2" count="0"/>
        </references>
      </pivotArea>
    </format>
    <format dxfId="1258">
      <pivotArea dataOnly="0" labelOnly="1" fieldPosition="0">
        <references count="1">
          <reference field="3" count="0"/>
        </references>
      </pivotArea>
    </format>
    <format dxfId="1257">
      <pivotArea dataOnly="0" labelOnly="1" grandRow="1" outline="0" fieldPosition="0"/>
    </format>
    <format dxfId="1256">
      <pivotArea dataOnly="0" labelOnly="1" grandRow="1" outline="0" fieldPosition="0"/>
    </format>
    <format dxfId="1255">
      <pivotArea grandRow="1" outline="0" collapsedLevelsAreSubtotals="1" fieldPosition="0"/>
    </format>
    <format dxfId="1254">
      <pivotArea dataOnly="0" labelOnly="1" grandRow="1" outline="0" fieldPosition="0"/>
    </format>
    <format dxfId="1253">
      <pivotArea grandRow="1" outline="0" collapsedLevelsAreSubtotals="1" fieldPosition="0"/>
    </format>
    <format dxfId="1252">
      <pivotArea grandRow="1" outline="0" collapsedLevelsAreSubtotals="1" fieldPosition="0"/>
    </format>
    <format dxfId="1251">
      <pivotArea dataOnly="0" fieldPosition="0">
        <references count="1">
          <reference field="11" count="0"/>
        </references>
      </pivotArea>
    </format>
    <format dxfId="1250">
      <pivotArea dataOnly="0" fieldPosition="0">
        <references count="1">
          <reference field="1" count="1">
            <x v="0"/>
          </reference>
        </references>
      </pivotArea>
    </format>
    <format dxfId="1249">
      <pivotArea dataOnly="0" fieldPosition="0">
        <references count="1">
          <reference field="0" count="1">
            <x v="0"/>
          </reference>
        </references>
      </pivotArea>
    </format>
    <format dxfId="1248">
      <pivotArea dataOnly="0" fieldPosition="0">
        <references count="1">
          <reference field="2" count="1">
            <x v="0"/>
          </reference>
        </references>
      </pivotArea>
    </format>
    <format dxfId="1247">
      <pivotArea dataOnly="0" fieldPosition="0">
        <references count="1">
          <reference field="2" count="1">
            <x v="1"/>
          </reference>
        </references>
      </pivotArea>
    </format>
    <format dxfId="1246">
      <pivotArea dataOnly="0" fieldPosition="0">
        <references count="1">
          <reference field="2" count="1">
            <x v="2"/>
          </reference>
        </references>
      </pivotArea>
    </format>
    <format dxfId="1245">
      <pivotArea dataOnly="0" fieldPosition="0">
        <references count="1">
          <reference field="2" count="1">
            <x v="3"/>
          </reference>
        </references>
      </pivotArea>
    </format>
    <format dxfId="1244">
      <pivotArea dataOnly="0" fieldPosition="0">
        <references count="1">
          <reference field="2" count="1">
            <x v="4"/>
          </reference>
        </references>
      </pivotArea>
    </format>
    <format dxfId="1243">
      <pivotArea dataOnly="0" fieldPosition="0">
        <references count="1">
          <reference field="2" count="1">
            <x v="5"/>
          </reference>
        </references>
      </pivotArea>
    </format>
    <format dxfId="1242">
      <pivotArea dataOnly="0" fieldPosition="0">
        <references count="1">
          <reference field="2" count="1">
            <x v="6"/>
          </reference>
        </references>
      </pivotArea>
    </format>
    <format dxfId="1241">
      <pivotArea dataOnly="0" fieldPosition="0">
        <references count="1">
          <reference field="2" count="1">
            <x v="0"/>
          </reference>
        </references>
      </pivotArea>
    </format>
    <format dxfId="1240">
      <pivotArea dataOnly="0" fieldPosition="0">
        <references count="1">
          <reference field="2" count="1">
            <x v="1"/>
          </reference>
        </references>
      </pivotArea>
    </format>
    <format dxfId="1239">
      <pivotArea dataOnly="0" fieldPosition="0">
        <references count="1">
          <reference field="2" count="1">
            <x v="2"/>
          </reference>
        </references>
      </pivotArea>
    </format>
    <format dxfId="1238">
      <pivotArea dataOnly="0" fieldPosition="0">
        <references count="1">
          <reference field="2" count="1">
            <x v="3"/>
          </reference>
        </references>
      </pivotArea>
    </format>
    <format dxfId="1237">
      <pivotArea dataOnly="0" fieldPosition="0">
        <references count="1">
          <reference field="2" count="1">
            <x v="4"/>
          </reference>
        </references>
      </pivotArea>
    </format>
    <format dxfId="1236">
      <pivotArea dataOnly="0" fieldPosition="0">
        <references count="1">
          <reference field="2" count="1">
            <x v="5"/>
          </reference>
        </references>
      </pivotArea>
    </format>
    <format dxfId="1235">
      <pivotArea dataOnly="0" fieldPosition="0">
        <references count="1">
          <reference field="2" count="1">
            <x v="6"/>
          </reference>
        </references>
      </pivotArea>
    </format>
    <format dxfId="1234">
      <pivotArea dataOnly="0" fieldPosition="0">
        <references count="1">
          <reference field="0" count="1">
            <x v="1"/>
          </reference>
        </references>
      </pivotArea>
    </format>
    <format dxfId="1233">
      <pivotArea dataOnly="0" fieldPosition="0">
        <references count="1">
          <reference field="1" count="1">
            <x v="1"/>
          </reference>
        </references>
      </pivotArea>
    </format>
    <format dxfId="1232">
      <pivotArea dataOnly="0" fieldPosition="0">
        <references count="1">
          <reference field="1" count="1">
            <x v="2"/>
          </reference>
        </references>
      </pivotArea>
    </format>
    <format dxfId="1231">
      <pivotArea dataOnly="0" fieldPosition="0">
        <references count="1">
          <reference field="4" count="1">
            <x v="0"/>
          </reference>
        </references>
      </pivotArea>
    </format>
    <format dxfId="1230">
      <pivotArea dataOnly="0" fieldPosition="0">
        <references count="1">
          <reference field="4" count="1">
            <x v="0"/>
          </reference>
        </references>
      </pivotArea>
    </format>
    <format dxfId="1229">
      <pivotArea dataOnly="0" fieldPosition="0">
        <references count="1">
          <reference field="11" count="0"/>
        </references>
      </pivotArea>
    </format>
    <format dxfId="1228">
      <pivotArea dataOnly="0" fieldPosition="0">
        <references count="1">
          <reference field="11" count="0"/>
        </references>
      </pivotArea>
    </format>
    <format dxfId="1227">
      <pivotArea dataOnly="0" fieldPosition="0">
        <references count="1">
          <reference field="11" count="0"/>
        </references>
      </pivotArea>
    </format>
    <format dxfId="1226">
      <pivotArea dataOnly="0" fieldPosition="0">
        <references count="1">
          <reference field="11" count="0"/>
        </references>
      </pivotArea>
    </format>
    <format dxfId="1225">
      <pivotArea dataOnly="0" fieldPosition="0">
        <references count="1">
          <reference field="4" count="1">
            <x v="1"/>
          </reference>
        </references>
      </pivotArea>
    </format>
    <format dxfId="1224">
      <pivotArea dataOnly="0" fieldPosition="0">
        <references count="1">
          <reference field="4" count="1">
            <x v="1"/>
          </reference>
        </references>
      </pivotArea>
    </format>
    <format dxfId="1223">
      <pivotArea dataOnly="0" fieldPosition="0">
        <references count="1">
          <reference field="4" count="1">
            <x v="2"/>
          </reference>
        </references>
      </pivotArea>
    </format>
    <format dxfId="1222">
      <pivotArea dataOnly="0" fieldPosition="0">
        <references count="1">
          <reference field="4" count="1">
            <x v="2"/>
          </reference>
        </references>
      </pivotArea>
    </format>
    <format dxfId="1221">
      <pivotArea collapsedLevelsAreSubtotals="1" fieldPosition="0">
        <references count="8">
          <reference field="4294967294" count="1" selected="0">
            <x v="3"/>
          </reference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37"/>
          </reference>
          <reference field="4" count="1" selected="0">
            <x v="0"/>
          </reference>
          <reference field="5" count="1" selected="0">
            <x v="14"/>
          </reference>
          <reference field="11" count="0" selected="0"/>
        </references>
      </pivotArea>
    </format>
    <format dxfId="1220">
      <pivotArea collapsedLevelsAreSubtotals="1" fieldPosition="0">
        <references count="8">
          <reference field="4294967294" count="1" selected="0">
            <x v="2"/>
          </reference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37"/>
          </reference>
          <reference field="4" count="1" selected="0">
            <x v="0"/>
          </reference>
          <reference field="5" count="1" selected="0">
            <x v="14"/>
          </reference>
          <reference field="11" count="0" selected="0"/>
        </references>
      </pivotArea>
    </format>
    <format dxfId="1219">
      <pivotArea dataOnly="0" labelOnly="1" fieldPosition="0">
        <references count="7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37"/>
          </reference>
          <reference field="4" count="1" selected="0">
            <x v="0"/>
          </reference>
          <reference field="5" count="1" selected="0">
            <x v="14"/>
          </reference>
          <reference field="11" count="0" selected="0"/>
        </references>
      </pivotArea>
    </format>
    <format dxfId="1218">
      <pivotArea type="all" dataOnly="0" outline="0" fieldPosition="0"/>
    </format>
    <format dxfId="1217">
      <pivotArea outline="0" collapsedLevelsAreSubtotals="1" fieldPosition="0"/>
    </format>
    <format dxfId="1216">
      <pivotArea field="11" type="button" dataOnly="0" labelOnly="1" outline="0" axis="axisRow" fieldPosition="0"/>
    </format>
    <format dxfId="1215">
      <pivotArea dataOnly="0" labelOnly="1" fieldPosition="0">
        <references count="1">
          <reference field="11" count="0"/>
        </references>
      </pivotArea>
    </format>
    <format dxfId="1214">
      <pivotArea dataOnly="0" labelOnly="1" fieldPosition="0">
        <references count="2">
          <reference field="1" count="0"/>
          <reference field="11" count="0" selected="0"/>
        </references>
      </pivotArea>
    </format>
    <format dxfId="1213">
      <pivotArea dataOnly="0" labelOnly="1" fieldPosition="0">
        <references count="3">
          <reference field="1" count="1" selected="0">
            <x v="0"/>
          </reference>
          <reference field="4" count="0"/>
          <reference field="11" count="0" selected="0"/>
        </references>
      </pivotArea>
    </format>
    <format dxfId="1212">
      <pivotArea dataOnly="0" labelOnly="1" fieldPosition="0">
        <references count="3">
          <reference field="1" count="1" selected="0">
            <x v="1"/>
          </reference>
          <reference field="4" count="1">
            <x v="0"/>
          </reference>
          <reference field="11" count="0" selected="0"/>
        </references>
      </pivotArea>
    </format>
    <format dxfId="1211">
      <pivotArea dataOnly="0" labelOnly="1" fieldPosition="0">
        <references count="3">
          <reference field="1" count="1" selected="0">
            <x v="2"/>
          </reference>
          <reference field="4" count="1">
            <x v="0"/>
          </reference>
          <reference field="11" count="0" selected="0"/>
        </references>
      </pivotArea>
    </format>
    <format dxfId="1210">
      <pivotArea dataOnly="0" labelOnly="1" fieldPosition="0">
        <references count="4">
          <reference field="0" count="0"/>
          <reference field="1" count="1" selected="0">
            <x v="0"/>
          </reference>
          <reference field="4" count="1" selected="0">
            <x v="0"/>
          </reference>
          <reference field="11" count="0" selected="0"/>
        </references>
      </pivotArea>
    </format>
    <format dxfId="1209">
      <pivotArea dataOnly="0" labelOnly="1" fieldPosition="0">
        <references count="4">
          <reference field="0" count="1">
            <x v="0"/>
          </reference>
          <reference field="1" count="1" selected="0">
            <x v="0"/>
          </reference>
          <reference field="4" count="1" selected="0">
            <x v="1"/>
          </reference>
          <reference field="11" count="0" selected="0"/>
        </references>
      </pivotArea>
    </format>
    <format dxfId="1208">
      <pivotArea dataOnly="0" labelOnly="1" fieldPosition="0">
        <references count="4">
          <reference field="0" count="1">
            <x v="1"/>
          </reference>
          <reference field="1" count="1" selected="0">
            <x v="0"/>
          </reference>
          <reference field="4" count="1" selected="0">
            <x v="2"/>
          </reference>
          <reference field="11" count="0" selected="0"/>
        </references>
      </pivotArea>
    </format>
    <format dxfId="1207">
      <pivotArea dataOnly="0" labelOnly="1" fieldPosition="0">
        <references count="4">
          <reference field="0" count="0"/>
          <reference field="1" count="1" selected="0">
            <x v="1"/>
          </reference>
          <reference field="4" count="1" selected="0">
            <x v="0"/>
          </reference>
          <reference field="11" count="0" selected="0"/>
        </references>
      </pivotArea>
    </format>
    <format dxfId="1206">
      <pivotArea dataOnly="0" labelOnly="1" fieldPosition="0">
        <references count="4">
          <reference field="0" count="0"/>
          <reference field="1" count="1" selected="0">
            <x v="2"/>
          </reference>
          <reference field="4" count="1" selected="0">
            <x v="0"/>
          </reference>
          <reference field="11" count="0" selected="0"/>
        </references>
      </pivotArea>
    </format>
    <format dxfId="1205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  <reference field="4" count="1" selected="0">
            <x v="0"/>
          </reference>
          <reference field="11" count="0" selected="0"/>
        </references>
      </pivotArea>
    </format>
    <format dxfId="1204">
      <pivotArea dataOnly="0" labelOnly="1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2">
            <x v="4"/>
            <x v="5"/>
          </reference>
          <reference field="4" count="1" selected="0">
            <x v="0"/>
          </reference>
          <reference field="11" count="0" selected="0"/>
        </references>
      </pivotArea>
    </format>
    <format dxfId="120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  <reference field="4" count="1" selected="0">
            <x v="1"/>
          </reference>
          <reference field="11" count="0" selected="0"/>
        </references>
      </pivotArea>
    </format>
    <format dxfId="1202">
      <pivotArea dataOnly="0" labelOnly="1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>
            <x v="5"/>
          </reference>
          <reference field="4" count="1" selected="0">
            <x v="2"/>
          </reference>
          <reference field="11" count="0" selected="0"/>
        </references>
      </pivotArea>
    </format>
    <format dxfId="1201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>
            <x v="1"/>
          </reference>
          <reference field="4" count="1" selected="0">
            <x v="0"/>
          </reference>
          <reference field="11" count="0" selected="0"/>
        </references>
      </pivotArea>
    </format>
    <format dxfId="1200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2">
            <x v="4"/>
            <x v="6"/>
          </reference>
          <reference field="4" count="1" selected="0">
            <x v="0"/>
          </reference>
          <reference field="11" count="0" selected="0"/>
        </references>
      </pivotArea>
    </format>
    <format dxfId="1199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2">
            <x v="1"/>
            <x v="2"/>
          </reference>
          <reference field="4" count="1" selected="0">
            <x v="0"/>
          </reference>
          <reference field="11" count="0" selected="0"/>
        </references>
      </pivotArea>
    </format>
    <format dxfId="1198">
      <pivotArea dataOnly="0" labelOnly="1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>
            <x v="4"/>
          </reference>
          <reference field="4" count="1" selected="0">
            <x v="0"/>
          </reference>
          <reference field="11" count="0" selected="0"/>
        </references>
      </pivotArea>
    </format>
    <format dxfId="1197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  <reference field="5" count="3">
            <x v="0"/>
            <x v="1"/>
            <x v="2"/>
          </reference>
          <reference field="11" count="0" selected="0"/>
        </references>
      </pivotArea>
    </format>
    <format dxfId="1196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4" count="1" selected="0">
            <x v="0"/>
          </reference>
          <reference field="5" count="4">
            <x v="3"/>
            <x v="4"/>
            <x v="5"/>
            <x v="6"/>
          </reference>
          <reference field="11" count="0" selected="0"/>
        </references>
      </pivotArea>
    </format>
    <format dxfId="1195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7"/>
          </reference>
          <reference field="11" count="0" selected="0"/>
        </references>
      </pivotArea>
    </format>
    <format dxfId="1194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4" count="1" selected="0">
            <x v="0"/>
          </reference>
          <reference field="5" count="1">
            <x v="8"/>
          </reference>
          <reference field="11" count="0" selected="0"/>
        </references>
      </pivotArea>
    </format>
    <format dxfId="1193">
      <pivotArea dataOnly="0" labelOnly="1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9"/>
          </reference>
          <reference field="11" count="0" selected="0"/>
        </references>
      </pivotArea>
    </format>
    <format dxfId="1192">
      <pivotArea dataOnly="0" labelOnly="1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>
            <x v="10"/>
          </reference>
          <reference field="11" count="0" selected="0"/>
        </references>
      </pivotArea>
    </format>
    <format dxfId="1191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1"/>
          </reference>
          <reference field="5" count="1">
            <x v="1"/>
          </reference>
          <reference field="11" count="0" selected="0"/>
        </references>
      </pivotArea>
    </format>
    <format dxfId="1190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4" count="1" selected="0">
            <x v="1"/>
          </reference>
          <reference field="5" count="5">
            <x v="3"/>
            <x v="4"/>
            <x v="5"/>
            <x v="6"/>
            <x v="11"/>
          </reference>
          <reference field="11" count="0" selected="0"/>
        </references>
      </pivotArea>
    </format>
    <format dxfId="1189">
      <pivotArea dataOnly="0" labelOnly="1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4" count="1" selected="0">
            <x v="2"/>
          </reference>
          <reference field="5" count="1">
            <x v="10"/>
          </reference>
          <reference field="11" count="0" selected="0"/>
        </references>
      </pivotArea>
    </format>
    <format dxfId="1188">
      <pivotArea dataOnly="0" labelOnly="1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0"/>
          </reference>
          <reference field="5" count="1">
            <x v="5"/>
          </reference>
          <reference field="11" count="0" selected="0"/>
        </references>
      </pivotArea>
    </format>
    <format dxfId="1187">
      <pivotArea dataOnly="0" labelOnly="1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6"/>
          </reference>
          <reference field="4" count="1" selected="0">
            <x v="0"/>
          </reference>
          <reference field="5" count="1">
            <x v="12"/>
          </reference>
          <reference field="11" count="0" selected="0"/>
        </references>
      </pivotArea>
    </format>
    <format dxfId="1186">
      <pivotArea dataOnly="0" labelOnly="1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9"/>
          </reference>
          <reference field="11" count="0" selected="0"/>
        </references>
      </pivotArea>
    </format>
    <format dxfId="1185">
      <pivotArea dataOnly="0" labelOnly="1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4" count="1" selected="0">
            <x v="0"/>
          </reference>
          <reference field="5" count="3">
            <x v="4"/>
            <x v="5"/>
            <x v="6"/>
          </reference>
          <reference field="11" count="0" selected="0"/>
        </references>
      </pivotArea>
    </format>
    <format dxfId="1184">
      <pivotArea dataOnly="0" labelOnly="1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13"/>
          </reference>
          <reference field="11" count="0" selected="0"/>
        </references>
      </pivotArea>
    </format>
    <format dxfId="1183">
      <pivotArea dataOnly="0" labelOnly="1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14"/>
          </reference>
          <reference field="11" count="0" selected="0"/>
        </references>
      </pivotArea>
    </format>
    <format dxfId="1182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1" selected="0">
            <x v="0"/>
          </reference>
          <reference field="5" count="1" selected="0">
            <x v="0"/>
          </reference>
          <reference field="11" count="0" selected="0"/>
        </references>
      </pivotArea>
    </format>
    <format dxfId="1181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  <reference field="4" count="1" selected="0">
            <x v="0"/>
          </reference>
          <reference field="5" count="1" selected="0">
            <x v="1"/>
          </reference>
          <reference field="11" count="0" selected="0"/>
        </references>
      </pivotArea>
    </format>
    <format dxfId="1180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3"/>
          </reference>
          <reference field="4" count="1" selected="0">
            <x v="0"/>
          </reference>
          <reference field="5" count="1" selected="0">
            <x v="2"/>
          </reference>
          <reference field="11" count="0" selected="0"/>
        </references>
      </pivotArea>
    </format>
    <format dxfId="1179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3">
            <x v="4"/>
            <x v="5"/>
            <x v="6"/>
          </reference>
          <reference field="4" count="1" selected="0">
            <x v="0"/>
          </reference>
          <reference field="5" count="1" selected="0">
            <x v="3"/>
          </reference>
          <reference field="11" count="0" selected="0"/>
        </references>
      </pivotArea>
    </format>
    <format dxfId="1178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5">
            <x v="7"/>
            <x v="8"/>
            <x v="9"/>
            <x v="10"/>
            <x v="11"/>
          </reference>
          <reference field="4" count="1" selected="0">
            <x v="0"/>
          </reference>
          <reference field="5" count="1" selected="0">
            <x v="4"/>
          </reference>
          <reference field="11" count="0" selected="0"/>
        </references>
      </pivotArea>
    </format>
    <format dxfId="1177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8">
            <x v="12"/>
            <x v="13"/>
            <x v="14"/>
            <x v="15"/>
            <x v="16"/>
            <x v="17"/>
            <x v="18"/>
            <x v="19"/>
          </reference>
          <reference field="4" count="1" selected="0">
            <x v="0"/>
          </reference>
          <reference field="5" count="1" selected="0">
            <x v="5"/>
          </reference>
          <reference field="11" count="0" selected="0"/>
        </references>
      </pivotArea>
    </format>
    <format dxfId="1176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6">
            <x v="20"/>
            <x v="21"/>
            <x v="22"/>
            <x v="23"/>
            <x v="24"/>
            <x v="25"/>
          </reference>
          <reference field="4" count="1" selected="0">
            <x v="0"/>
          </reference>
          <reference field="5" count="1" selected="0">
            <x v="6"/>
          </reference>
          <reference field="11" count="0" selected="0"/>
        </references>
      </pivotArea>
    </format>
    <format dxfId="1175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26"/>
          </reference>
          <reference field="4" count="1" selected="0">
            <x v="0"/>
          </reference>
          <reference field="5" count="1" selected="0">
            <x v="7"/>
          </reference>
          <reference field="11" count="0" selected="0"/>
        </references>
      </pivotArea>
    </format>
    <format dxfId="1174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3" count="1">
            <x v="27"/>
          </reference>
          <reference field="4" count="1" selected="0">
            <x v="0"/>
          </reference>
          <reference field="5" count="1" selected="0">
            <x v="8"/>
          </reference>
          <reference field="11" count="0" selected="0"/>
        </references>
      </pivotArea>
    </format>
    <format dxfId="1173">
      <pivotArea dataOnly="0" labelOnly="1" fieldPosition="0">
        <references count="7">
          <reference field="0" count="1" selected="0">
            <x v="1"/>
          </reference>
          <reference field="1" count="1" selected="0">
            <x v="0"/>
          </reference>
          <reference field="2" count="1" selected="0">
            <x v="4"/>
          </reference>
          <reference field="3" count="3">
            <x v="28"/>
            <x v="29"/>
            <x v="30"/>
          </reference>
          <reference field="4" count="1" selected="0">
            <x v="0"/>
          </reference>
          <reference field="5" count="1" selected="0">
            <x v="9"/>
          </reference>
          <reference field="11" count="0" selected="0"/>
        </references>
      </pivotArea>
    </format>
    <format dxfId="1172">
      <pivotArea dataOnly="0" labelOnly="1" fieldPosition="0">
        <references count="7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31"/>
          </reference>
          <reference field="4" count="1" selected="0">
            <x v="0"/>
          </reference>
          <reference field="5" count="1" selected="0">
            <x v="10"/>
          </reference>
          <reference field="11" count="0" selected="0"/>
        </references>
      </pivotArea>
    </format>
    <format dxfId="1171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  <reference field="4" count="1" selected="0">
            <x v="1"/>
          </reference>
          <reference field="5" count="1" selected="0">
            <x v="1"/>
          </reference>
          <reference field="11" count="0" selected="0"/>
        </references>
      </pivotArea>
    </format>
    <format dxfId="1170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4"/>
          </reference>
          <reference field="4" count="1" selected="0">
            <x v="1"/>
          </reference>
          <reference field="5" count="1" selected="0">
            <x v="3"/>
          </reference>
          <reference field="11" count="0" selected="0"/>
        </references>
      </pivotArea>
    </format>
    <format dxfId="1169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32"/>
          </reference>
          <reference field="4" count="1" selected="0">
            <x v="1"/>
          </reference>
          <reference field="5" count="1" selected="0">
            <x v="4"/>
          </reference>
          <reference field="11" count="0" selected="0"/>
        </references>
      </pivotArea>
    </format>
    <format dxfId="1168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3">
            <x v="12"/>
            <x v="16"/>
            <x v="18"/>
          </reference>
          <reference field="4" count="1" selected="0">
            <x v="1"/>
          </reference>
          <reference field="5" count="1" selected="0">
            <x v="5"/>
          </reference>
          <reference field="11" count="0" selected="0"/>
        </references>
      </pivotArea>
    </format>
    <format dxfId="1167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33"/>
          </reference>
          <reference field="4" count="1" selected="0">
            <x v="1"/>
          </reference>
          <reference field="5" count="1" selected="0">
            <x v="11"/>
          </reference>
          <reference field="11" count="0" selected="0"/>
        </references>
      </pivotArea>
    </format>
    <format dxfId="1166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2"/>
          </reference>
          <reference field="4" count="1" selected="0">
            <x v="1"/>
          </reference>
          <reference field="5" count="1" selected="0">
            <x v="6"/>
          </reference>
          <reference field="11" count="0" selected="0"/>
        </references>
      </pivotArea>
    </format>
    <format dxfId="1165">
      <pivotArea dataOnly="0" labelOnly="1" fieldPosition="0">
        <references count="7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31"/>
          </reference>
          <reference field="4" count="1" selected="0">
            <x v="2"/>
          </reference>
          <reference field="5" count="1" selected="0">
            <x v="10"/>
          </reference>
          <reference field="11" count="0" selected="0"/>
        </references>
      </pivotArea>
    </format>
    <format dxfId="1164">
      <pivotArea dataOnly="0" labelOnly="1" fieldPosition="0">
        <references count="7">
          <reference field="0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3">
            <x v="13"/>
            <x v="16"/>
            <x v="34"/>
          </reference>
          <reference field="4" count="1" selected="0">
            <x v="0"/>
          </reference>
          <reference field="5" count="1" selected="0">
            <x v="5"/>
          </reference>
          <reference field="11" count="0" selected="0"/>
        </references>
      </pivotArea>
    </format>
    <format dxfId="1163">
      <pivotArea dataOnly="0" labelOnly="1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6"/>
          </reference>
          <reference field="3" count="1">
            <x v="35"/>
          </reference>
          <reference field="4" count="1" selected="0">
            <x v="0"/>
          </reference>
          <reference field="5" count="1" selected="0">
            <x v="12"/>
          </reference>
          <reference field="11" count="0" selected="0"/>
        </references>
      </pivotArea>
    </format>
    <format dxfId="1162">
      <pivotArea dataOnly="0" labelOnly="1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28"/>
          </reference>
          <reference field="4" count="1" selected="0">
            <x v="0"/>
          </reference>
          <reference field="5" count="1" selected="0">
            <x v="9"/>
          </reference>
          <reference field="11" count="0" selected="0"/>
        </references>
      </pivotArea>
    </format>
    <format dxfId="1161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3">
            <x v="8"/>
            <x v="9"/>
            <x v="10"/>
          </reference>
          <reference field="4" count="1" selected="0">
            <x v="0"/>
          </reference>
          <reference field="5" count="1" selected="0">
            <x v="4"/>
          </reference>
          <reference field="11" count="0" selected="0"/>
        </references>
      </pivotArea>
    </format>
    <format dxfId="1160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2">
            <x v="13"/>
            <x v="19"/>
          </reference>
          <reference field="4" count="1" selected="0">
            <x v="0"/>
          </reference>
          <reference field="5" count="1" selected="0">
            <x v="5"/>
          </reference>
          <reference field="11" count="0" selected="0"/>
        </references>
      </pivotArea>
    </format>
    <format dxfId="1159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21"/>
          </reference>
          <reference field="4" count="1" selected="0">
            <x v="0"/>
          </reference>
          <reference field="5" count="1" selected="0">
            <x v="6"/>
          </reference>
          <reference field="11" count="0" selected="0"/>
        </references>
      </pivotArea>
    </format>
    <format dxfId="1158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36"/>
          </reference>
          <reference field="4" count="1" selected="0">
            <x v="0"/>
          </reference>
          <reference field="5" count="1" selected="0">
            <x v="13"/>
          </reference>
          <reference field="11" count="0" selected="0"/>
        </references>
      </pivotArea>
    </format>
    <format dxfId="1157">
      <pivotArea dataOnly="0" labelOnly="1" fieldPosition="0">
        <references count="7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37"/>
          </reference>
          <reference field="4" count="1" selected="0">
            <x v="0"/>
          </reference>
          <reference field="5" count="1" selected="0">
            <x v="14"/>
          </reference>
          <reference field="11" count="0" selected="0"/>
        </references>
      </pivotArea>
    </format>
    <format dxfId="115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155">
      <pivotArea dataOnly="0" labelOnly="1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13"/>
          </reference>
          <reference field="11" count="0" selected="0"/>
        </references>
      </pivotArea>
    </format>
    <format dxfId="1154">
      <pivotArea dataOnly="0" labelOnly="1" fieldPosition="0">
        <references count="2">
          <reference field="1" count="1">
            <x v="2"/>
          </reference>
          <reference field="11" count="0" selected="0"/>
        </references>
      </pivotArea>
    </format>
    <format dxfId="1153">
      <pivotArea dataOnly="0" labelOnly="1" fieldPosition="0">
        <references count="3">
          <reference field="1" count="1" selected="0">
            <x v="2"/>
          </reference>
          <reference field="4" count="1">
            <x v="0"/>
          </reference>
          <reference field="11" count="0" selected="0"/>
        </references>
      </pivotArea>
    </format>
    <format dxfId="1152">
      <pivotArea dataOnly="0" labelOnly="1" fieldPosition="0">
        <references count="4">
          <reference field="0" count="0"/>
          <reference field="1" count="1" selected="0">
            <x v="2"/>
          </reference>
          <reference field="4" count="1" selected="0">
            <x v="0"/>
          </reference>
          <reference field="11" count="0" selected="0"/>
        </references>
      </pivotArea>
    </format>
    <format dxfId="1151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2">
            <x v="1"/>
            <x v="2"/>
          </reference>
          <reference field="4" count="1" selected="0">
            <x v="0"/>
          </reference>
          <reference field="11" count="0" selected="0"/>
        </references>
      </pivotArea>
    </format>
    <format dxfId="1150">
      <pivotArea dataOnly="0" labelOnly="1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>
            <x v="4"/>
          </reference>
          <reference field="4" count="1" selected="0">
            <x v="0"/>
          </reference>
          <reference field="11" count="0" selected="0"/>
        </references>
      </pivotArea>
    </format>
    <format dxfId="1149">
      <pivotArea dataOnly="0" labelOnly="1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4" count="1" selected="0">
            <x v="0"/>
          </reference>
          <reference field="5" count="3">
            <x v="4"/>
            <x v="5"/>
            <x v="6"/>
          </reference>
          <reference field="11" count="0" selected="0"/>
        </references>
      </pivotArea>
    </format>
    <format dxfId="1148">
      <pivotArea dataOnly="0" labelOnly="1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13"/>
          </reference>
          <reference field="11" count="0" selected="0"/>
        </references>
      </pivotArea>
    </format>
    <format dxfId="1147">
      <pivotArea dataOnly="0" labelOnly="1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14"/>
          </reference>
          <reference field="11" count="0" selected="0"/>
        </references>
      </pivotArea>
    </format>
    <format dxfId="1146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3">
            <x v="8"/>
            <x v="9"/>
            <x v="10"/>
          </reference>
          <reference field="4" count="1" selected="0">
            <x v="0"/>
          </reference>
          <reference field="5" count="1" selected="0">
            <x v="4"/>
          </reference>
          <reference field="11" count="0" selected="0"/>
        </references>
      </pivotArea>
    </format>
    <format dxfId="1145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2">
            <x v="13"/>
            <x v="19"/>
          </reference>
          <reference field="4" count="1" selected="0">
            <x v="0"/>
          </reference>
          <reference field="5" count="1" selected="0">
            <x v="5"/>
          </reference>
          <reference field="11" count="0" selected="0"/>
        </references>
      </pivotArea>
    </format>
    <format dxfId="1144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21"/>
          </reference>
          <reference field="4" count="1" selected="0">
            <x v="0"/>
          </reference>
          <reference field="5" count="1" selected="0">
            <x v="6"/>
          </reference>
          <reference field="11" count="0" selected="0"/>
        </references>
      </pivotArea>
    </format>
    <format dxfId="1143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36"/>
          </reference>
          <reference field="4" count="1" selected="0">
            <x v="0"/>
          </reference>
          <reference field="5" count="1" selected="0">
            <x v="13"/>
          </reference>
          <reference field="11" count="0" selected="0"/>
        </references>
      </pivotArea>
    </format>
    <format dxfId="1142">
      <pivotArea dataOnly="0" labelOnly="1" fieldPosition="0">
        <references count="7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37"/>
          </reference>
          <reference field="4" count="1" selected="0">
            <x v="0"/>
          </reference>
          <reference field="5" count="1" selected="0">
            <x v="14"/>
          </reference>
          <reference field="11" count="0" selected="0"/>
        </references>
      </pivotArea>
    </format>
    <format dxfId="1141">
      <pivotArea dataOnly="0" labelOnly="1" fieldPosition="0">
        <references count="1">
          <reference field="11" count="0"/>
        </references>
      </pivotArea>
    </format>
    <format dxfId="1140">
      <pivotArea dataOnly="0" labelOnly="1" fieldPosition="0">
        <references count="2">
          <reference field="1" count="0"/>
          <reference field="11" count="0" selected="0"/>
        </references>
      </pivotArea>
    </format>
    <format dxfId="1139">
      <pivotArea dataOnly="0" labelOnly="1" fieldPosition="0">
        <references count="3">
          <reference field="1" count="1" selected="0">
            <x v="0"/>
          </reference>
          <reference field="4" count="0"/>
          <reference field="11" count="0" selected="0"/>
        </references>
      </pivotArea>
    </format>
    <format dxfId="1138">
      <pivotArea dataOnly="0" labelOnly="1" fieldPosition="0">
        <references count="3">
          <reference field="1" count="1" selected="0">
            <x v="1"/>
          </reference>
          <reference field="4" count="1">
            <x v="0"/>
          </reference>
          <reference field="11" count="0" selected="0"/>
        </references>
      </pivotArea>
    </format>
    <format dxfId="1137">
      <pivotArea dataOnly="0" labelOnly="1" fieldPosition="0">
        <references count="3">
          <reference field="1" count="1" selected="0">
            <x v="2"/>
          </reference>
          <reference field="4" count="1">
            <x v="0"/>
          </reference>
          <reference field="11" count="0" selected="0"/>
        </references>
      </pivotArea>
    </format>
    <format dxfId="1136">
      <pivotArea dataOnly="0" labelOnly="1" fieldPosition="0">
        <references count="4">
          <reference field="0" count="0"/>
          <reference field="1" count="1" selected="0">
            <x v="0"/>
          </reference>
          <reference field="4" count="1" selected="0">
            <x v="0"/>
          </reference>
          <reference field="11" count="0" selected="0"/>
        </references>
      </pivotArea>
    </format>
    <format dxfId="1135">
      <pivotArea dataOnly="0" labelOnly="1" fieldPosition="0">
        <references count="4">
          <reference field="0" count="1">
            <x v="0"/>
          </reference>
          <reference field="1" count="1" selected="0">
            <x v="0"/>
          </reference>
          <reference field="4" count="1" selected="0">
            <x v="1"/>
          </reference>
          <reference field="11" count="0" selected="0"/>
        </references>
      </pivotArea>
    </format>
    <format dxfId="1134">
      <pivotArea dataOnly="0" labelOnly="1" fieldPosition="0">
        <references count="4">
          <reference field="0" count="1">
            <x v="1"/>
          </reference>
          <reference field="1" count="1" selected="0">
            <x v="0"/>
          </reference>
          <reference field="4" count="1" selected="0">
            <x v="2"/>
          </reference>
          <reference field="11" count="0" selected="0"/>
        </references>
      </pivotArea>
    </format>
    <format dxfId="1133">
      <pivotArea dataOnly="0" labelOnly="1" fieldPosition="0">
        <references count="4">
          <reference field="0" count="0"/>
          <reference field="1" count="1" selected="0">
            <x v="1"/>
          </reference>
          <reference field="4" count="1" selected="0">
            <x v="0"/>
          </reference>
          <reference field="11" count="0" selected="0"/>
        </references>
      </pivotArea>
    </format>
    <format dxfId="1132">
      <pivotArea dataOnly="0" labelOnly="1" fieldPosition="0">
        <references count="4">
          <reference field="0" count="0"/>
          <reference field="1" count="1" selected="0">
            <x v="2"/>
          </reference>
          <reference field="4" count="1" selected="0">
            <x v="0"/>
          </reference>
          <reference field="11" count="0" selected="0"/>
        </references>
      </pivotArea>
    </format>
    <format dxfId="1131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4">
            <x v="0"/>
            <x v="1"/>
            <x v="2"/>
            <x v="3"/>
          </reference>
          <reference field="4" count="1" selected="0">
            <x v="0"/>
          </reference>
          <reference field="11" count="0" selected="0"/>
        </references>
      </pivotArea>
    </format>
    <format dxfId="1130">
      <pivotArea dataOnly="0" labelOnly="1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2">
            <x v="4"/>
            <x v="5"/>
          </reference>
          <reference field="4" count="1" selected="0">
            <x v="0"/>
          </reference>
          <reference field="11" count="0" selected="0"/>
        </references>
      </pivotArea>
    </format>
    <format dxfId="1129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2">
            <x v="0"/>
            <x v="1"/>
          </reference>
          <reference field="4" count="1" selected="0">
            <x v="1"/>
          </reference>
          <reference field="11" count="0" selected="0"/>
        </references>
      </pivotArea>
    </format>
    <format dxfId="1128">
      <pivotArea dataOnly="0" labelOnly="1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>
            <x v="5"/>
          </reference>
          <reference field="4" count="1" selected="0">
            <x v="2"/>
          </reference>
          <reference field="11" count="0" selected="0"/>
        </references>
      </pivotArea>
    </format>
    <format dxfId="1127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>
            <x v="1"/>
          </reference>
          <reference field="4" count="1" selected="0">
            <x v="0"/>
          </reference>
          <reference field="11" count="0" selected="0"/>
        </references>
      </pivotArea>
    </format>
    <format dxfId="1126">
      <pivotArea dataOnly="0" labelOnly="1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2">
            <x v="4"/>
            <x v="6"/>
          </reference>
          <reference field="4" count="1" selected="0">
            <x v="0"/>
          </reference>
          <reference field="11" count="0" selected="0"/>
        </references>
      </pivotArea>
    </format>
    <format dxfId="1125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2">
            <x v="1"/>
            <x v="2"/>
          </reference>
          <reference field="4" count="1" selected="0">
            <x v="0"/>
          </reference>
          <reference field="11" count="0" selected="0"/>
        </references>
      </pivotArea>
    </format>
    <format dxfId="1124">
      <pivotArea dataOnly="0" labelOnly="1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>
            <x v="4"/>
          </reference>
          <reference field="4" count="1" selected="0">
            <x v="0"/>
          </reference>
          <reference field="11" count="0" selected="0"/>
        </references>
      </pivotArea>
    </format>
    <format dxfId="1123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0"/>
          </reference>
          <reference field="5" count="3">
            <x v="0"/>
            <x v="1"/>
            <x v="2"/>
          </reference>
          <reference field="11" count="0" selected="0"/>
        </references>
      </pivotArea>
    </format>
    <format dxfId="1122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4" count="1" selected="0">
            <x v="0"/>
          </reference>
          <reference field="5" count="4">
            <x v="3"/>
            <x v="4"/>
            <x v="5"/>
            <x v="6"/>
          </reference>
          <reference field="11" count="0" selected="0"/>
        </references>
      </pivotArea>
    </format>
    <format dxfId="1121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7"/>
          </reference>
          <reference field="11" count="0" selected="0"/>
        </references>
      </pivotArea>
    </format>
    <format dxfId="1120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4" count="1" selected="0">
            <x v="0"/>
          </reference>
          <reference field="5" count="1">
            <x v="8"/>
          </reference>
          <reference field="11" count="0" selected="0"/>
        </references>
      </pivotArea>
    </format>
    <format dxfId="1119">
      <pivotArea dataOnly="0" labelOnly="1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9"/>
          </reference>
          <reference field="11" count="0" selected="0"/>
        </references>
      </pivotArea>
    </format>
    <format dxfId="1118">
      <pivotArea dataOnly="0" labelOnly="1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4" count="1" selected="0">
            <x v="0"/>
          </reference>
          <reference field="5" count="1">
            <x v="10"/>
          </reference>
          <reference field="11" count="0" selected="0"/>
        </references>
      </pivotArea>
    </format>
    <format dxfId="1117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4" count="1" selected="0">
            <x v="1"/>
          </reference>
          <reference field="5" count="1">
            <x v="1"/>
          </reference>
          <reference field="11" count="0" selected="0"/>
        </references>
      </pivotArea>
    </format>
    <format dxfId="1116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4" count="1" selected="0">
            <x v="1"/>
          </reference>
          <reference field="5" count="5">
            <x v="3"/>
            <x v="4"/>
            <x v="5"/>
            <x v="6"/>
            <x v="11"/>
          </reference>
          <reference field="11" count="0" selected="0"/>
        </references>
      </pivotArea>
    </format>
    <format dxfId="1115">
      <pivotArea dataOnly="0" labelOnly="1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4" count="1" selected="0">
            <x v="2"/>
          </reference>
          <reference field="5" count="1">
            <x v="10"/>
          </reference>
          <reference field="11" count="0" selected="0"/>
        </references>
      </pivotArea>
    </format>
    <format dxfId="1114">
      <pivotArea dataOnly="0" labelOnly="1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4" count="1" selected="0">
            <x v="0"/>
          </reference>
          <reference field="5" count="1">
            <x v="5"/>
          </reference>
          <reference field="11" count="0" selected="0"/>
        </references>
      </pivotArea>
    </format>
    <format dxfId="1113">
      <pivotArea dataOnly="0" labelOnly="1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6"/>
          </reference>
          <reference field="4" count="1" selected="0">
            <x v="0"/>
          </reference>
          <reference field="5" count="1">
            <x v="12"/>
          </reference>
          <reference field="11" count="0" selected="0"/>
        </references>
      </pivotArea>
    </format>
    <format dxfId="1112">
      <pivotArea dataOnly="0" labelOnly="1" fieldPosition="0">
        <references count="6">
          <reference field="0" count="1" selected="0">
            <x v="1"/>
          </reference>
          <reference field="1" count="1" selected="0">
            <x v="1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9"/>
          </reference>
          <reference field="11" count="0" selected="0"/>
        </references>
      </pivotArea>
    </format>
    <format dxfId="1111">
      <pivotArea dataOnly="0" labelOnly="1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4" count="1" selected="0">
            <x v="0"/>
          </reference>
          <reference field="5" count="3">
            <x v="4"/>
            <x v="5"/>
            <x v="6"/>
          </reference>
          <reference field="11" count="0" selected="0"/>
        </references>
      </pivotArea>
    </format>
    <format dxfId="1110">
      <pivotArea dataOnly="0" labelOnly="1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4" count="1" selected="0">
            <x v="0"/>
          </reference>
          <reference field="5" count="1">
            <x v="13"/>
          </reference>
          <reference field="11" count="0" selected="0"/>
        </references>
      </pivotArea>
    </format>
    <format dxfId="1109">
      <pivotArea dataOnly="0" labelOnly="1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14"/>
          </reference>
          <reference field="11" count="0" selected="0"/>
        </references>
      </pivotArea>
    </format>
    <format dxfId="1108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"/>
          </reference>
          <reference field="4" count="1" selected="0">
            <x v="0"/>
          </reference>
          <reference field="5" count="1" selected="0">
            <x v="0"/>
          </reference>
          <reference field="11" count="0" selected="0"/>
        </references>
      </pivotArea>
    </format>
    <format dxfId="1107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  <reference field="4" count="1" selected="0">
            <x v="0"/>
          </reference>
          <reference field="5" count="1" selected="0">
            <x v="1"/>
          </reference>
          <reference field="11" count="0" selected="0"/>
        </references>
      </pivotArea>
    </format>
    <format dxfId="1106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3"/>
          </reference>
          <reference field="4" count="1" selected="0">
            <x v="0"/>
          </reference>
          <reference field="5" count="1" selected="0">
            <x v="2"/>
          </reference>
          <reference field="11" count="0" selected="0"/>
        </references>
      </pivotArea>
    </format>
    <format dxfId="1105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3">
            <x v="4"/>
            <x v="5"/>
            <x v="6"/>
          </reference>
          <reference field="4" count="1" selected="0">
            <x v="0"/>
          </reference>
          <reference field="5" count="1" selected="0">
            <x v="3"/>
          </reference>
          <reference field="11" count="0" selected="0"/>
        </references>
      </pivotArea>
    </format>
    <format dxfId="1104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5">
            <x v="7"/>
            <x v="8"/>
            <x v="9"/>
            <x v="10"/>
            <x v="11"/>
          </reference>
          <reference field="4" count="1" selected="0">
            <x v="0"/>
          </reference>
          <reference field="5" count="1" selected="0">
            <x v="4"/>
          </reference>
          <reference field="11" count="0" selected="0"/>
        </references>
      </pivotArea>
    </format>
    <format dxfId="1103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8">
            <x v="12"/>
            <x v="13"/>
            <x v="14"/>
            <x v="15"/>
            <x v="16"/>
            <x v="17"/>
            <x v="18"/>
            <x v="19"/>
          </reference>
          <reference field="4" count="1" selected="0">
            <x v="0"/>
          </reference>
          <reference field="5" count="1" selected="0">
            <x v="5"/>
          </reference>
          <reference field="11" count="0" selected="0"/>
        </references>
      </pivotArea>
    </format>
    <format dxfId="1102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6">
            <x v="20"/>
            <x v="21"/>
            <x v="22"/>
            <x v="23"/>
            <x v="24"/>
            <x v="25"/>
          </reference>
          <reference field="4" count="1" selected="0">
            <x v="0"/>
          </reference>
          <reference field="5" count="1" selected="0">
            <x v="6"/>
          </reference>
          <reference field="11" count="0" selected="0"/>
        </references>
      </pivotArea>
    </format>
    <format dxfId="1101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26"/>
          </reference>
          <reference field="4" count="1" selected="0">
            <x v="0"/>
          </reference>
          <reference field="5" count="1" selected="0">
            <x v="7"/>
          </reference>
          <reference field="11" count="0" selected="0"/>
        </references>
      </pivotArea>
    </format>
    <format dxfId="1100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3" count="1">
            <x v="27"/>
          </reference>
          <reference field="4" count="1" selected="0">
            <x v="0"/>
          </reference>
          <reference field="5" count="1" selected="0">
            <x v="8"/>
          </reference>
          <reference field="11" count="0" selected="0"/>
        </references>
      </pivotArea>
    </format>
    <format dxfId="1099">
      <pivotArea dataOnly="0" labelOnly="1" fieldPosition="0">
        <references count="7">
          <reference field="0" count="1" selected="0">
            <x v="1"/>
          </reference>
          <reference field="1" count="1" selected="0">
            <x v="0"/>
          </reference>
          <reference field="2" count="1" selected="0">
            <x v="4"/>
          </reference>
          <reference field="3" count="3">
            <x v="28"/>
            <x v="29"/>
            <x v="30"/>
          </reference>
          <reference field="4" count="1" selected="0">
            <x v="0"/>
          </reference>
          <reference field="5" count="1" selected="0">
            <x v="9"/>
          </reference>
          <reference field="11" count="0" selected="0"/>
        </references>
      </pivotArea>
    </format>
    <format dxfId="1098">
      <pivotArea dataOnly="0" labelOnly="1" fieldPosition="0">
        <references count="7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31"/>
          </reference>
          <reference field="4" count="1" selected="0">
            <x v="0"/>
          </reference>
          <reference field="5" count="1" selected="0">
            <x v="10"/>
          </reference>
          <reference field="11" count="0" selected="0"/>
        </references>
      </pivotArea>
    </format>
    <format dxfId="1097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  <reference field="4" count="1" selected="0">
            <x v="1"/>
          </reference>
          <reference field="5" count="1" selected="0">
            <x v="1"/>
          </reference>
          <reference field="11" count="0" selected="0"/>
        </references>
      </pivotArea>
    </format>
    <format dxfId="1096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4"/>
          </reference>
          <reference field="4" count="1" selected="0">
            <x v="1"/>
          </reference>
          <reference field="5" count="1" selected="0">
            <x v="3"/>
          </reference>
          <reference field="11" count="0" selected="0"/>
        </references>
      </pivotArea>
    </format>
    <format dxfId="1095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32"/>
          </reference>
          <reference field="4" count="1" selected="0">
            <x v="1"/>
          </reference>
          <reference field="5" count="1" selected="0">
            <x v="4"/>
          </reference>
          <reference field="11" count="0" selected="0"/>
        </references>
      </pivotArea>
    </format>
    <format dxfId="1094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3">
            <x v="12"/>
            <x v="16"/>
            <x v="18"/>
          </reference>
          <reference field="4" count="1" selected="0">
            <x v="1"/>
          </reference>
          <reference field="5" count="1" selected="0">
            <x v="5"/>
          </reference>
          <reference field="11" count="0" selected="0"/>
        </references>
      </pivotArea>
    </format>
    <format dxfId="1093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33"/>
          </reference>
          <reference field="4" count="1" selected="0">
            <x v="1"/>
          </reference>
          <reference field="5" count="1" selected="0">
            <x v="11"/>
          </reference>
          <reference field="11" count="0" selected="0"/>
        </references>
      </pivotArea>
    </format>
    <format dxfId="1092">
      <pivotArea dataOnly="0" labelOnly="1" fieldPosition="0">
        <references count="7">
          <reference field="0" count="1" selected="0">
            <x v="0"/>
          </reference>
          <reference field="1" count="1" selected="0">
            <x v="0"/>
          </reference>
          <reference field="2" count="1" selected="0">
            <x v="1"/>
          </reference>
          <reference field="3" count="1">
            <x v="22"/>
          </reference>
          <reference field="4" count="1" selected="0">
            <x v="1"/>
          </reference>
          <reference field="5" count="1" selected="0">
            <x v="6"/>
          </reference>
          <reference field="11" count="0" selected="0"/>
        </references>
      </pivotArea>
    </format>
    <format dxfId="1091">
      <pivotArea dataOnly="0" labelOnly="1" fieldPosition="0">
        <references count="7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31"/>
          </reference>
          <reference field="4" count="1" selected="0">
            <x v="2"/>
          </reference>
          <reference field="5" count="1" selected="0">
            <x v="10"/>
          </reference>
          <reference field="11" count="0" selected="0"/>
        </references>
      </pivotArea>
    </format>
    <format dxfId="1090">
      <pivotArea dataOnly="0" labelOnly="1" fieldPosition="0">
        <references count="7">
          <reference field="0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3">
            <x v="13"/>
            <x v="16"/>
            <x v="34"/>
          </reference>
          <reference field="4" count="1" selected="0">
            <x v="0"/>
          </reference>
          <reference field="5" count="1" selected="0">
            <x v="5"/>
          </reference>
          <reference field="11" count="0" selected="0"/>
        </references>
      </pivotArea>
    </format>
    <format dxfId="1089">
      <pivotArea dataOnly="0" labelOnly="1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6"/>
          </reference>
          <reference field="3" count="1">
            <x v="35"/>
          </reference>
          <reference field="4" count="1" selected="0">
            <x v="0"/>
          </reference>
          <reference field="5" count="1" selected="0">
            <x v="12"/>
          </reference>
          <reference field="11" count="0" selected="0"/>
        </references>
      </pivotArea>
    </format>
    <format dxfId="1088">
      <pivotArea dataOnly="0" labelOnly="1" fieldPosition="0">
        <references count="7">
          <reference field="0" count="1" selected="0">
            <x v="1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28"/>
          </reference>
          <reference field="4" count="1" selected="0">
            <x v="0"/>
          </reference>
          <reference field="5" count="1" selected="0">
            <x v="9"/>
          </reference>
          <reference field="11" count="0" selected="0"/>
        </references>
      </pivotArea>
    </format>
    <format dxfId="1087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3">
            <x v="8"/>
            <x v="9"/>
            <x v="10"/>
          </reference>
          <reference field="4" count="1" selected="0">
            <x v="0"/>
          </reference>
          <reference field="5" count="1" selected="0">
            <x v="4"/>
          </reference>
          <reference field="11" count="0" selected="0"/>
        </references>
      </pivotArea>
    </format>
    <format dxfId="1086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2">
            <x v="13"/>
            <x v="19"/>
          </reference>
          <reference field="4" count="1" selected="0">
            <x v="0"/>
          </reference>
          <reference field="5" count="1" selected="0">
            <x v="5"/>
          </reference>
          <reference field="11" count="0" selected="0"/>
        </references>
      </pivotArea>
    </format>
    <format dxfId="1085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21"/>
          </reference>
          <reference field="4" count="1" selected="0">
            <x v="0"/>
          </reference>
          <reference field="5" count="1" selected="0">
            <x v="6"/>
          </reference>
          <reference field="11" count="0" selected="0"/>
        </references>
      </pivotArea>
    </format>
    <format dxfId="1084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36"/>
          </reference>
          <reference field="4" count="1" selected="0">
            <x v="0"/>
          </reference>
          <reference field="5" count="1" selected="0">
            <x v="13"/>
          </reference>
          <reference field="11" count="0" selected="0"/>
        </references>
      </pivotArea>
    </format>
    <format dxfId="1083">
      <pivotArea dataOnly="0" labelOnly="1" fieldPosition="0">
        <references count="7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37"/>
          </reference>
          <reference field="4" count="1" selected="0">
            <x v="0"/>
          </reference>
          <reference field="5" count="1" selected="0">
            <x v="14"/>
          </reference>
          <reference field="11" count="0" selected="0"/>
        </references>
      </pivotArea>
    </format>
    <format dxfId="1082">
      <pivotArea collapsedLevelsAreSubtotals="1" fieldPosition="0">
        <references count="3">
          <reference field="1" count="1" selected="0">
            <x v="0"/>
          </reference>
          <reference field="4" count="1">
            <x v="3"/>
          </reference>
          <reference field="11" count="0" selected="0"/>
        </references>
      </pivotArea>
    </format>
    <format dxfId="1081">
      <pivotArea dataOnly="0" labelOnly="1" fieldPosition="0">
        <references count="3">
          <reference field="1" count="1" selected="0">
            <x v="0"/>
          </reference>
          <reference field="4" count="1">
            <x v="3"/>
          </reference>
          <reference field="11" count="0" selected="0"/>
        </references>
      </pivotArea>
    </format>
    <format dxfId="1080">
      <pivotArea dataOnly="0" labelOnly="1" fieldPosition="0">
        <references count="4">
          <reference field="0" count="1">
            <x v="1"/>
          </reference>
          <reference field="1" count="1" selected="0">
            <x v="0"/>
          </reference>
          <reference field="4" count="1" selected="0">
            <x v="3"/>
          </reference>
          <reference field="11" count="0" selected="0"/>
        </references>
      </pivotArea>
    </format>
    <format dxfId="1079">
      <pivotArea dataOnly="0" labelOnly="1" fieldPosition="0">
        <references count="6">
          <reference field="0" count="1" selected="0">
            <x v="1"/>
          </reference>
          <reference field="1" count="1" selected="0">
            <x v="0"/>
          </reference>
          <reference field="2" count="1" selected="0">
            <x v="5"/>
          </reference>
          <reference field="4" count="1" selected="0">
            <x v="3"/>
          </reference>
          <reference field="5" count="1">
            <x v="10"/>
          </reference>
          <reference field="11" count="0" selected="0"/>
        </references>
      </pivotArea>
    </format>
    <format dxfId="1078">
      <pivotArea collapsedLevelsAreSubtotals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36"/>
          </reference>
          <reference field="4" count="1" selected="0">
            <x v="0"/>
          </reference>
          <reference field="5" count="1" selected="0">
            <x v="13"/>
          </reference>
          <reference field="11" count="0" selected="0"/>
        </references>
      </pivotArea>
    </format>
    <format dxfId="1077">
      <pivotArea collapsedLevelsAreSubtotals="1" fieldPosition="0">
        <references count="4">
          <reference field="0" count="1">
            <x v="1"/>
          </reference>
          <reference field="1" count="1" selected="0">
            <x v="2"/>
          </reference>
          <reference field="4" count="1" selected="0">
            <x v="0"/>
          </reference>
          <reference field="11" count="0" selected="0"/>
        </references>
      </pivotArea>
    </format>
    <format dxfId="1076">
      <pivotArea collapsedLevelsAreSubtotals="1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>
            <x v="4"/>
          </reference>
          <reference field="4" count="1" selected="0">
            <x v="0"/>
          </reference>
          <reference field="11" count="0" selected="0"/>
        </references>
      </pivotArea>
    </format>
    <format dxfId="1075">
      <pivotArea collapsedLevelsAreSubtotals="1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14"/>
          </reference>
          <reference field="11" count="0" selected="0"/>
        </references>
      </pivotArea>
    </format>
    <format dxfId="1074">
      <pivotArea collapsedLevelsAreSubtotals="1" fieldPosition="0">
        <references count="7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37"/>
          </reference>
          <reference field="4" count="1" selected="0">
            <x v="0"/>
          </reference>
          <reference field="5" count="1" selected="0">
            <x v="14"/>
          </reference>
          <reference field="11" count="0" selected="0"/>
        </references>
      </pivotArea>
    </format>
    <format dxfId="1073">
      <pivotArea dataOnly="0" labelOnly="1" fieldPosition="0">
        <references count="4">
          <reference field="0" count="1">
            <x v="1"/>
          </reference>
          <reference field="1" count="1" selected="0">
            <x v="2"/>
          </reference>
          <reference field="4" count="1" selected="0">
            <x v="0"/>
          </reference>
          <reference field="11" count="0" selected="0"/>
        </references>
      </pivotArea>
    </format>
    <format dxfId="1072">
      <pivotArea dataOnly="0" labelOnly="1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>
            <x v="4"/>
          </reference>
          <reference field="4" count="1" selected="0">
            <x v="0"/>
          </reference>
          <reference field="11" count="0" selected="0"/>
        </references>
      </pivotArea>
    </format>
    <format dxfId="1071">
      <pivotArea dataOnly="0" labelOnly="1" fieldPosition="0">
        <references count="6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14"/>
          </reference>
          <reference field="11" count="0" selected="0"/>
        </references>
      </pivotArea>
    </format>
    <format dxfId="1070">
      <pivotArea dataOnly="0" labelOnly="1" fieldPosition="0">
        <references count="7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36"/>
          </reference>
          <reference field="4" count="1" selected="0">
            <x v="0"/>
          </reference>
          <reference field="5" count="1" selected="0">
            <x v="13"/>
          </reference>
          <reference field="11" count="0" selected="0"/>
        </references>
      </pivotArea>
    </format>
    <format dxfId="1069">
      <pivotArea dataOnly="0" labelOnly="1" fieldPosition="0">
        <references count="7">
          <reference field="0" count="1" selected="0">
            <x v="1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37"/>
          </reference>
          <reference field="4" count="1" selected="0">
            <x v="0"/>
          </reference>
          <reference field="5" count="1" selected="0">
            <x v="14"/>
          </reference>
          <reference field="11" count="0" selected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7"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name="Zaokretna tablica1" cacheId="28" applyNumberFormats="0" applyBorderFormats="0" applyFontFormats="0" applyPatternFormats="0" applyAlignmentFormats="0" applyWidthHeightFormats="1" dataCaption="Vrijednosti" tag="b33885d9-bbad-4816-9fcd-556db54275a0" updatedVersion="6" minRefreshableVersion="3" subtotalHiddenItems="1" rowGrandTotals="0" colGrandTotals="0" itemPrintTitles="1" createdVersion="8" indent="0" outline="1" outlineData="1" multipleFieldFilters="0" rowHeaderCaption="">
  <location ref="A26:F34" firstHeaderRow="0" firstDataRow="1" firstDataCol="1" rowPageCount="1" colPageCount="1"/>
  <pivotFields count="12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llDrilled="1" showAll="0" dataSourceSort="1" defaultAttributeDrillState="1"/>
  </pivotFields>
  <rowFields count="5">
    <field x="1"/>
    <field x="2"/>
    <field x="3"/>
    <field x="4"/>
    <field x="5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r="4">
      <x v="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28" name="[BazaZaUpit].[Konto Broj i Naziv 1].[All]" cap="All"/>
  </pageFields>
  <dataFields count="5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</dataFields>
  <formats count="50">
    <format dxfId="898">
      <pivotArea type="all" dataOnly="0" outline="0" fieldPosition="0"/>
    </format>
    <format dxfId="897">
      <pivotArea type="all" dataOnly="0" outline="0" fieldPosition="0"/>
    </format>
    <format dxfId="896">
      <pivotArea outline="0" collapsedLevelsAreSubtotals="1" fieldPosition="0"/>
    </format>
    <format dxfId="895">
      <pivotArea outline="0" collapsedLevelsAreSubtotals="1" fieldPosition="0"/>
    </format>
    <format dxfId="894">
      <pivotArea type="all" dataOnly="0" outline="0" fieldPosition="0"/>
    </format>
    <format dxfId="893">
      <pivotArea outline="0" collapsedLevelsAreSubtotals="1" fieldPosition="0"/>
    </format>
    <format dxfId="892">
      <pivotArea field="0" type="button" dataOnly="0" labelOnly="1" outline="0" axis="axisPage" fieldPosition="0"/>
    </format>
    <format dxfId="891">
      <pivotArea field="0" type="button" dataOnly="0" labelOnly="1" outline="0" axis="axisPage" fieldPosition="0"/>
    </format>
    <format dxfId="890">
      <pivotArea field="1" type="button" dataOnly="0" labelOnly="1" outline="0" axis="axisRow" fieldPosition="0"/>
    </format>
    <format dxfId="889">
      <pivotArea dataOnly="0" labelOnly="1" grandRow="1" outline="0" fieldPosition="0"/>
    </format>
    <format dxfId="88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8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86">
      <pivotArea collapsedLevelsAreSubtotals="1" fieldPosition="0">
        <references count="1">
          <reference field="1" count="0"/>
        </references>
      </pivotArea>
    </format>
    <format dxfId="885">
      <pivotArea collapsedLevelsAreSubtotals="1" fieldPosition="0">
        <references count="2">
          <reference field="1" count="0" selected="0"/>
          <reference field="2" count="0"/>
        </references>
      </pivotArea>
    </format>
    <format dxfId="884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8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82">
      <pivotArea dataOnly="0" labelOnly="1" fieldPosition="0">
        <references count="1">
          <reference field="1" count="0"/>
        </references>
      </pivotArea>
    </format>
    <format dxfId="881">
      <pivotArea dataOnly="0" labelOnly="1" fieldPosition="0">
        <references count="2">
          <reference field="1" count="0" selected="0"/>
          <reference field="2" count="0"/>
        </references>
      </pivotArea>
    </format>
    <format dxfId="88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7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78">
      <pivotArea collapsedLevelsAreSubtotals="1" fieldPosition="0">
        <references count="1">
          <reference field="1" count="0"/>
        </references>
      </pivotArea>
    </format>
    <format dxfId="877">
      <pivotArea collapsedLevelsAreSubtotals="1" fieldPosition="0">
        <references count="2">
          <reference field="1" count="0" selected="0"/>
          <reference field="2" count="0"/>
        </references>
      </pivotArea>
    </format>
    <format dxfId="876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75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74">
      <pivotArea dataOnly="0" labelOnly="1" fieldPosition="0">
        <references count="1">
          <reference field="1" count="0"/>
        </references>
      </pivotArea>
    </format>
    <format dxfId="873">
      <pivotArea dataOnly="0" labelOnly="1" fieldPosition="0">
        <references count="2">
          <reference field="1" count="0" selected="0"/>
          <reference field="2" count="0"/>
        </references>
      </pivotArea>
    </format>
    <format dxfId="872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71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70">
      <pivotArea grandRow="1" outline="0" collapsedLevelsAreSubtotals="1" fieldPosition="0"/>
    </format>
    <format dxfId="869">
      <pivotArea dataOnly="0" labelOnly="1" grandRow="1" outline="0" fieldPosition="0"/>
    </format>
    <format dxfId="868">
      <pivotArea grandRow="1" outline="0" collapsedLevelsAreSubtotals="1" fieldPosition="0"/>
    </format>
    <format dxfId="867">
      <pivotArea dataOnly="0" labelOnly="1" grandRow="1" outline="0" fieldPosition="0"/>
    </format>
    <format dxfId="86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6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64">
      <pivotArea dataOnly="0" labelOnly="1" outline="0" fieldPosition="0">
        <references count="1">
          <reference field="0" count="0"/>
        </references>
      </pivotArea>
    </format>
    <format dxfId="86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6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6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60">
      <pivotArea dataOnly="0" labelOnly="1" grandRow="1" outline="0" fieldPosition="0"/>
    </format>
    <format dxfId="859">
      <pivotArea dataOnly="0" labelOnly="1" grandRow="1" outline="0" fieldPosition="0"/>
    </format>
    <format dxfId="858">
      <pivotArea dataOnly="0" labelOnly="1" grandRow="1" outline="0" fieldPosition="0"/>
    </format>
    <format dxfId="857">
      <pivotArea dataOnly="0" labelOnly="1" grandRow="1" outline="0" fieldPosition="0"/>
    </format>
    <format dxfId="856">
      <pivotArea dataOnly="0" labelOnly="1" grandRow="1" outline="0" fieldPosition="0"/>
    </format>
    <format dxfId="855">
      <pivotArea field="1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854">
      <pivotArea grandRow="1" outline="0" collapsedLevelsAreSubtotals="1" fieldPosition="0"/>
    </format>
    <format dxfId="853">
      <pivotArea dataOnly="0" labelOnly="1" grandRow="1" outline="0" fieldPosition="0"/>
    </format>
    <format dxfId="852">
      <pivotArea dataOnly="0" fieldPosition="0">
        <references count="1">
          <reference field="5" count="1">
            <x v="0"/>
          </reference>
        </references>
      </pivotArea>
    </format>
    <format dxfId="851">
      <pivotArea dataOnly="0" fieldPosition="0">
        <references count="1">
          <reference field="5" count="1">
            <x v="1"/>
          </reference>
        </references>
      </pivotArea>
    </format>
    <format dxfId="850">
      <pivotArea dataOnly="0" fieldPosition="0">
        <references count="1">
          <reference field="5" count="1">
            <x v="2"/>
          </reference>
        </references>
      </pivotArea>
    </format>
    <format dxfId="84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</formats>
  <pivotHierarchies count="103">
    <pivotHierarchy dragToData="1"/>
    <pivotHierarchy dragToData="1">
      <members count="2" level="1">
        <member name="[BazaZaUpit].[PRIHODI BROJ I NAZIV 1].&amp;[6 Prihodi poslovanja]"/>
        <member name="[BazaZaUpit].[PRIHODI BROJ I NAZIV 1].&amp;[7 Prihodi od prodaje nefinancijske imovin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2"/>
    <rowHierarchyUsage hierarchyUsage="23"/>
    <rowHierarchyUsage hierarchyUsage="24"/>
    <rowHierarchyUsage hierarchyUsage="25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name="Zaokretna tablica18" cacheId="3" applyNumberFormats="0" applyBorderFormats="0" applyFontFormats="0" applyPatternFormats="0" applyAlignmentFormats="0" applyWidthHeightFormats="1" dataCaption="Vrijednosti" tag="eeeaec37-cc3e-4661-9d96-16cb5fbccc7f" updatedVersion="6" minRefreshableVersion="3" subtotalHiddenItems="1" rowGrandTotals="0" colGrandTotals="0" itemPrintTitles="1" createdVersion="8" indent="0" outline="1" outlineData="1" multipleFieldFilters="0" rowHeaderCaption="">
  <location ref="A59:F170" firstHeaderRow="0" firstDataRow="1" firstDataCol="1" rowPageCount="1" colPageCount="1"/>
  <pivotFields count="15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n="3231 Usluge telefona,interneta, pošte i prijevoza"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9">
    <field x="1"/>
    <field x="2"/>
    <field x="3"/>
    <field x="4"/>
    <field x="5"/>
    <field x="8"/>
    <field x="6"/>
    <field x="9"/>
    <field x="7"/>
  </rowFields>
  <rowItems count="111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8">
      <x v="5"/>
    </i>
    <i r="8">
      <x v="6"/>
    </i>
    <i r="7">
      <x v="4"/>
    </i>
    <i r="8">
      <x v="7"/>
    </i>
    <i r="8">
      <x v="8"/>
    </i>
    <i r="8">
      <x v="9"/>
    </i>
    <i r="8">
      <x v="10"/>
    </i>
    <i r="8">
      <x v="11"/>
    </i>
    <i r="7">
      <x v="5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7">
      <x v="6"/>
    </i>
    <i r="8">
      <x v="20"/>
    </i>
    <i r="8">
      <x v="21"/>
    </i>
    <i r="8">
      <x v="22"/>
    </i>
    <i r="8">
      <x v="23"/>
    </i>
    <i r="8">
      <x v="24"/>
    </i>
    <i r="8">
      <x v="25"/>
    </i>
    <i r="6">
      <x v="2"/>
    </i>
    <i r="7">
      <x v="7"/>
    </i>
    <i r="8">
      <x v="26"/>
    </i>
    <i r="6">
      <x v="3"/>
    </i>
    <i r="7">
      <x v="8"/>
    </i>
    <i r="8">
      <x v="27"/>
    </i>
    <i r="6">
      <x v="4"/>
    </i>
    <i r="7">
      <x v="9"/>
    </i>
    <i r="8">
      <x v="28"/>
    </i>
    <i r="8">
      <x v="29"/>
    </i>
    <i r="8">
      <x v="30"/>
    </i>
    <i r="6">
      <x v="5"/>
    </i>
    <i r="7">
      <x v="10"/>
    </i>
    <i r="8">
      <x v="31"/>
    </i>
    <i r="5">
      <x v="1"/>
    </i>
    <i r="6">
      <x/>
    </i>
    <i r="7">
      <x v="1"/>
    </i>
    <i r="8">
      <x v="2"/>
    </i>
    <i r="6">
      <x v="1"/>
    </i>
    <i r="7">
      <x v="3"/>
    </i>
    <i r="8">
      <x v="4"/>
    </i>
    <i r="7">
      <x v="4"/>
    </i>
    <i r="8">
      <x v="32"/>
    </i>
    <i r="7">
      <x v="5"/>
    </i>
    <i r="8">
      <x v="12"/>
    </i>
    <i r="8">
      <x v="16"/>
    </i>
    <i r="8">
      <x v="18"/>
    </i>
    <i r="7">
      <x v="11"/>
    </i>
    <i r="8">
      <x v="33"/>
    </i>
    <i r="7">
      <x v="6"/>
    </i>
    <i r="8">
      <x v="22"/>
    </i>
    <i r="5">
      <x v="2"/>
    </i>
    <i r="6">
      <x v="5"/>
    </i>
    <i r="7">
      <x v="10"/>
    </i>
    <i r="8">
      <x v="31"/>
    </i>
    <i r="5">
      <x v="3"/>
    </i>
    <i r="6">
      <x v="5"/>
    </i>
    <i r="7">
      <x v="10"/>
    </i>
    <i r="8">
      <x v="31"/>
    </i>
    <i r="4">
      <x v="1"/>
    </i>
    <i r="5">
      <x/>
    </i>
    <i r="6">
      <x v="1"/>
    </i>
    <i r="7">
      <x v="5"/>
    </i>
    <i r="8">
      <x v="13"/>
    </i>
    <i r="8">
      <x v="16"/>
    </i>
    <i r="8">
      <x v="34"/>
    </i>
    <i r="6">
      <x v="6"/>
    </i>
    <i r="7">
      <x v="12"/>
    </i>
    <i r="8">
      <x v="35"/>
    </i>
    <i r="6">
      <x v="4"/>
    </i>
    <i r="7">
      <x v="9"/>
    </i>
    <i r="8">
      <x v="28"/>
    </i>
    <i r="4">
      <x v="2"/>
    </i>
    <i r="5">
      <x/>
    </i>
    <i r="6">
      <x v="1"/>
    </i>
    <i r="7">
      <x v="4"/>
    </i>
    <i r="8">
      <x v="8"/>
    </i>
    <i r="8">
      <x v="9"/>
    </i>
    <i r="8">
      <x v="10"/>
    </i>
    <i r="7">
      <x v="5"/>
    </i>
    <i r="8">
      <x v="13"/>
    </i>
    <i r="8">
      <x v="19"/>
    </i>
    <i r="7">
      <x v="6"/>
    </i>
    <i r="8">
      <x v="21"/>
    </i>
    <i r="6">
      <x v="2"/>
    </i>
    <i r="7">
      <x v="13"/>
    </i>
    <i r="8">
      <x v="36"/>
    </i>
    <i r="6">
      <x v="4"/>
    </i>
    <i r="7">
      <x v="14"/>
    </i>
    <i r="8">
      <x v="37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28" name="[BazaZaUpit].[Konto Broj i Naziv 1].[All]" cap="All"/>
  </pageFields>
  <dataFields count="5"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</dataFields>
  <formats count="87">
    <format dxfId="985">
      <pivotArea type="all" dataOnly="0" outline="0" fieldPosition="0"/>
    </format>
    <format dxfId="984">
      <pivotArea type="all" dataOnly="0" outline="0" fieldPosition="0"/>
    </format>
    <format dxfId="983">
      <pivotArea outline="0" collapsedLevelsAreSubtotals="1" fieldPosition="0"/>
    </format>
    <format dxfId="982">
      <pivotArea outline="0" collapsedLevelsAreSubtotals="1" fieldPosition="0"/>
    </format>
    <format dxfId="981">
      <pivotArea type="all" dataOnly="0" outline="0" fieldPosition="0"/>
    </format>
    <format dxfId="980">
      <pivotArea outline="0" collapsedLevelsAreSubtotals="1" fieldPosition="0"/>
    </format>
    <format dxfId="979">
      <pivotArea field="0" type="button" dataOnly="0" labelOnly="1" outline="0" axis="axisPage" fieldPosition="0"/>
    </format>
    <format dxfId="978">
      <pivotArea field="0" type="button" dataOnly="0" labelOnly="1" outline="0" axis="axisPage" fieldPosition="0"/>
    </format>
    <format dxfId="977">
      <pivotArea collapsedLevelsAreSubtotals="1" fieldPosition="0">
        <references count="2">
          <reference field="1" count="0" selected="0"/>
          <reference field="2" count="0"/>
        </references>
      </pivotArea>
    </format>
    <format dxfId="976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75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974">
      <pivotArea dataOnly="0" labelOnly="1" fieldPosition="0">
        <references count="2">
          <reference field="1" count="0" selected="0"/>
          <reference field="2" count="0"/>
        </references>
      </pivotArea>
    </format>
    <format dxfId="973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72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971">
      <pivotArea collapsedLevelsAreSubtotals="1" fieldPosition="0">
        <references count="2">
          <reference field="1" count="0" selected="0"/>
          <reference field="2" count="0"/>
        </references>
      </pivotArea>
    </format>
    <format dxfId="97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69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968">
      <pivotArea dataOnly="0" labelOnly="1" fieldPosition="0">
        <references count="2">
          <reference field="1" count="0" selected="0"/>
          <reference field="2" count="0"/>
        </references>
      </pivotArea>
    </format>
    <format dxfId="967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66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96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96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96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96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96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960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959">
      <pivotArea grandRow="1" outline="0" collapsedLevelsAreSubtotals="1" fieldPosition="0"/>
    </format>
    <format dxfId="958">
      <pivotArea dataOnly="0" labelOnly="1" grandRow="1" outline="0" fieldPosition="0"/>
    </format>
    <format dxfId="957">
      <pivotArea field="1" type="button" dataOnly="0" labelOnly="1" outline="0" axis="axisRow" fieldPosition="0"/>
    </format>
    <format dxfId="956">
      <pivotArea collapsedLevelsAreSubtotals="1" fieldPosition="0">
        <references count="1">
          <reference field="1" count="0"/>
        </references>
      </pivotArea>
    </format>
    <format dxfId="955">
      <pivotArea collapsedLevelsAreSubtotals="1" fieldPosition="0">
        <references count="2">
          <reference field="1" count="0" selected="0"/>
          <reference field="2" count="0"/>
        </references>
      </pivotArea>
    </format>
    <format dxfId="954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5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95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95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95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94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94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947">
      <pivotArea dataOnly="0" labelOnly="1" fieldPosition="0">
        <references count="1">
          <reference field="1" count="0"/>
        </references>
      </pivotArea>
    </format>
    <format dxfId="946">
      <pivotArea dataOnly="0" labelOnly="1" fieldPosition="0">
        <references count="2">
          <reference field="1" count="0" selected="0"/>
          <reference field="2" count="0"/>
        </references>
      </pivotArea>
    </format>
    <format dxfId="945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44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94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942">
      <pivotArea collapsedLevelsAreSubtotals="1" fieldPosition="0">
        <references count="1">
          <reference field="1" count="0"/>
        </references>
      </pivotArea>
    </format>
    <format dxfId="941">
      <pivotArea collapsedLevelsAreSubtotals="1" fieldPosition="0">
        <references count="2">
          <reference field="1" count="0" selected="0"/>
          <reference field="2" count="0"/>
        </references>
      </pivotArea>
    </format>
    <format dxfId="94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39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938">
      <pivotArea dataOnly="0" labelOnly="1" fieldPosition="0">
        <references count="1">
          <reference field="1" count="0"/>
        </references>
      </pivotArea>
    </format>
    <format dxfId="937">
      <pivotArea dataOnly="0" labelOnly="1" fieldPosition="0">
        <references count="2">
          <reference field="1" count="0" selected="0"/>
          <reference field="2" count="0"/>
        </references>
      </pivotArea>
    </format>
    <format dxfId="936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935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93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93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93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93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93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92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928">
      <pivotArea dataOnly="0" labelOnly="1" fieldPosition="0">
        <references count="1">
          <reference field="5" count="0"/>
        </references>
      </pivotArea>
    </format>
    <format dxfId="927">
      <pivotArea dataOnly="0" labelOnly="1" fieldPosition="0">
        <references count="1">
          <reference field="8" count="0"/>
        </references>
      </pivotArea>
    </format>
    <format dxfId="926">
      <pivotArea dataOnly="0" labelOnly="1" fieldPosition="0">
        <references count="1">
          <reference field="6" count="0"/>
        </references>
      </pivotArea>
    </format>
    <format dxfId="925">
      <pivotArea dataOnly="0" labelOnly="1" fieldPosition="0">
        <references count="1">
          <reference field="7" count="0"/>
        </references>
      </pivotArea>
    </format>
    <format dxfId="92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92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922">
      <pivotArea dataOnly="0" labelOnly="1" grandRow="1" outline="0" fieldPosition="0"/>
    </format>
    <format dxfId="921">
      <pivotArea dataOnly="0" labelOnly="1" grandRow="1" outline="0" fieldPosition="0"/>
    </format>
    <format dxfId="920">
      <pivotArea grandRow="1" outline="0" collapsedLevelsAreSubtotals="1" fieldPosition="0"/>
    </format>
    <format dxfId="919">
      <pivotArea dataOnly="0" labelOnly="1" grandRow="1" outline="0" fieldPosition="0"/>
    </format>
    <format dxfId="918">
      <pivotArea grandRow="1" outline="0" collapsedLevelsAreSubtotals="1" fieldPosition="0"/>
    </format>
    <format dxfId="917">
      <pivotArea grandRow="1" outline="0" collapsedLevelsAreSubtotals="1" fieldPosition="0"/>
    </format>
    <format dxfId="916">
      <pivotArea dataOnly="0" fieldPosition="0">
        <references count="1">
          <reference field="8" count="1">
            <x v="0"/>
          </reference>
        </references>
      </pivotArea>
    </format>
    <format dxfId="915">
      <pivotArea dataOnly="0" fieldPosition="0">
        <references count="1">
          <reference field="6" count="1">
            <x v="0"/>
          </reference>
        </references>
      </pivotArea>
    </format>
    <format dxfId="914">
      <pivotArea dataOnly="0" fieldPosition="0">
        <references count="1">
          <reference field="6" count="1">
            <x v="0"/>
          </reference>
        </references>
      </pivotArea>
    </format>
    <format dxfId="913">
      <pivotArea dataOnly="0" fieldPosition="0">
        <references count="1">
          <reference field="6" count="1">
            <x v="0"/>
          </reference>
        </references>
      </pivotArea>
    </format>
    <format dxfId="912">
      <pivotArea dataOnly="0" fieldPosition="0">
        <references count="1">
          <reference field="6" count="1">
            <x v="1"/>
          </reference>
        </references>
      </pivotArea>
    </format>
    <format dxfId="911">
      <pivotArea dataOnly="0" fieldPosition="0">
        <references count="1">
          <reference field="6" count="1">
            <x v="1"/>
          </reference>
        </references>
      </pivotArea>
    </format>
    <format dxfId="910">
      <pivotArea dataOnly="0" fieldPosition="0">
        <references count="1">
          <reference field="6" count="1">
            <x v="2"/>
          </reference>
        </references>
      </pivotArea>
    </format>
    <format dxfId="909">
      <pivotArea dataOnly="0" fieldPosition="0">
        <references count="1">
          <reference field="6" count="1">
            <x v="2"/>
          </reference>
        </references>
      </pivotArea>
    </format>
    <format dxfId="908">
      <pivotArea dataOnly="0" fieldPosition="0">
        <references count="1">
          <reference field="6" count="1">
            <x v="3"/>
          </reference>
        </references>
      </pivotArea>
    </format>
    <format dxfId="907">
      <pivotArea dataOnly="0" fieldPosition="0">
        <references count="1">
          <reference field="6" count="1">
            <x v="3"/>
          </reference>
        </references>
      </pivotArea>
    </format>
    <format dxfId="906">
      <pivotArea dataOnly="0" fieldPosition="0">
        <references count="1">
          <reference field="6" count="1">
            <x v="4"/>
          </reference>
        </references>
      </pivotArea>
    </format>
    <format dxfId="905">
      <pivotArea dataOnly="0" fieldPosition="0">
        <references count="1">
          <reference field="6" count="1">
            <x v="4"/>
          </reference>
        </references>
      </pivotArea>
    </format>
    <format dxfId="904">
      <pivotArea dataOnly="0" fieldPosition="0">
        <references count="1">
          <reference field="6" count="1">
            <x v="5"/>
          </reference>
        </references>
      </pivotArea>
    </format>
    <format dxfId="903">
      <pivotArea dataOnly="0" fieldPosition="0">
        <references count="1">
          <reference field="6" count="1">
            <x v="5"/>
          </reference>
        </references>
      </pivotArea>
    </format>
    <format dxfId="902">
      <pivotArea dataOnly="0" fieldPosition="0">
        <references count="1">
          <reference field="6" count="1">
            <x v="6"/>
          </reference>
        </references>
      </pivotArea>
    </format>
    <format dxfId="901">
      <pivotArea dataOnly="0" fieldPosition="0">
        <references count="1">
          <reference field="6" count="1">
            <x v="6"/>
          </reference>
        </references>
      </pivotArea>
    </format>
    <format dxfId="900">
      <pivotArea dataOnly="0" fieldPosition="0">
        <references count="1">
          <reference field="8" count="1">
            <x v="2"/>
          </reference>
        </references>
      </pivotArea>
    </format>
    <format dxfId="899">
      <pivotArea dataOnly="0" fieldPosition="0">
        <references count="1">
          <reference field="8" count="1">
            <x v="1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9"/>
    <rowHierarchyUsage hierarchyUsage="30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Zaokretna tablica3" cacheId="25" applyNumberFormats="0" applyBorderFormats="0" applyFontFormats="0" applyPatternFormats="0" applyAlignmentFormats="0" applyWidthHeightFormats="1" dataCaption="Vrijednosti" grandTotalCaption="PRIHODI UKUPNO" tag="4527fdd4-357a-4343-b4c7-da825bf744b1" updatedVersion="6" minRefreshableVersion="3" subtotalHiddenItems="1" rowGrandTotals="0" colGrandTotals="0" itemPrintTitles="1" createdVersion="8" indent="0" outline="1" outlineData="1" multipleFieldFilters="0">
  <location ref="A53:F54" firstHeaderRow="0" firstDataRow="1" firstDataCol="1"/>
  <pivotFields count="7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2">
        <item n="PRIJENOS SREDSTAVA U SLJEDEĆE RAZDOBLJE" s="1" x="0"/>
        <item n="PRIJENOS SREDSTAVA IZ PRETHODNE GODINE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</dataFields>
  <formats count="32">
    <format dxfId="1789">
      <pivotArea type="all" dataOnly="0" outline="0" fieldPosition="0"/>
    </format>
    <format dxfId="1788">
      <pivotArea dataOnly="0" labelOnly="1" grandRow="1" outline="0" fieldPosition="0"/>
    </format>
    <format dxfId="1787">
      <pivotArea type="all" dataOnly="0" outline="0" fieldPosition="0"/>
    </format>
    <format dxfId="1786">
      <pivotArea outline="0" collapsedLevelsAreSubtotals="1" fieldPosition="0"/>
    </format>
    <format dxfId="1785">
      <pivotArea dataOnly="0" labelOnly="1" grandRow="1" outline="0" fieldPosition="0"/>
    </format>
    <format dxfId="1784">
      <pivotArea grandRow="1" outline="0" collapsedLevelsAreSubtotals="1" fieldPosition="0"/>
    </format>
    <format dxfId="1783">
      <pivotArea grandRow="1" outline="0" collapsedLevelsAreSubtotals="1" fieldPosition="0"/>
    </format>
    <format dxfId="1782">
      <pivotArea type="all" dataOnly="0" outline="0" fieldPosition="0"/>
    </format>
    <format dxfId="1781">
      <pivotArea outline="0" collapsedLevelsAreSubtotals="1" fieldPosition="0"/>
    </format>
    <format dxfId="1780">
      <pivotArea field="1" type="button" dataOnly="0" labelOnly="1" outline="0" axis="axisRow" fieldPosition="0"/>
    </format>
    <format dxfId="1779">
      <pivotArea dataOnly="0" labelOnly="1" fieldPosition="0">
        <references count="1">
          <reference field="1" count="0"/>
        </references>
      </pivotArea>
    </format>
    <format dxfId="1778">
      <pivotArea outline="0" collapsedLevelsAreSubtotals="1" fieldPosition="0"/>
    </format>
    <format dxfId="1777">
      <pivotArea type="all" dataOnly="0" outline="0" fieldPosition="0"/>
    </format>
    <format dxfId="1776">
      <pivotArea outline="0" collapsedLevelsAreSubtotals="1" fieldPosition="0"/>
    </format>
    <format dxfId="1775">
      <pivotArea field="1" type="button" dataOnly="0" labelOnly="1" outline="0" axis="axisRow" fieldPosition="0"/>
    </format>
    <format dxfId="1774">
      <pivotArea dataOnly="0" labelOnly="1" fieldPosition="0">
        <references count="1">
          <reference field="1" count="0"/>
        </references>
      </pivotArea>
    </format>
    <format dxfId="1773">
      <pivotArea outline="0" collapsedLevelsAreSubtotals="1" fieldPosition="0"/>
    </format>
    <format dxfId="1772">
      <pivotArea type="all" dataOnly="0" outline="0" fieldPosition="0"/>
    </format>
    <format dxfId="1771">
      <pivotArea outline="0" collapsedLevelsAreSubtotals="1" fieldPosition="0"/>
    </format>
    <format dxfId="1770">
      <pivotArea field="1" type="button" dataOnly="0" labelOnly="1" outline="0" axis="axisRow" fieldPosition="0"/>
    </format>
    <format dxfId="1769">
      <pivotArea dataOnly="0" labelOnly="1" fieldPosition="0">
        <references count="1">
          <reference field="1" count="0"/>
        </references>
      </pivotArea>
    </format>
    <format dxfId="1768">
      <pivotArea type="all" dataOnly="0" outline="0" fieldPosition="0"/>
    </format>
    <format dxfId="1767">
      <pivotArea dataOnly="0" labelOnly="1" fieldPosition="0">
        <references count="1">
          <reference field="1" count="0"/>
        </references>
      </pivotArea>
    </format>
    <format dxfId="1766">
      <pivotArea type="all" dataOnly="0" outline="0" fieldPosition="0"/>
    </format>
    <format dxfId="1765">
      <pivotArea outline="0" collapsedLevelsAreSubtotals="1" fieldPosition="0"/>
    </format>
    <format dxfId="1764">
      <pivotArea field="1" type="button" dataOnly="0" labelOnly="1" outline="0" axis="axisRow" fieldPosition="0"/>
    </format>
    <format dxfId="1763">
      <pivotArea dataOnly="0" labelOnly="1" fieldPosition="0">
        <references count="1">
          <reference field="1" count="1">
            <x v="0"/>
          </reference>
        </references>
      </pivotArea>
    </format>
    <format dxfId="1762">
      <pivotArea type="all" dataOnly="0" outline="0" fieldPosition="0"/>
    </format>
    <format dxfId="1761">
      <pivotArea outline="0" collapsedLevelsAreSubtotals="1" fieldPosition="0"/>
    </format>
    <format dxfId="1760">
      <pivotArea field="1" type="button" dataOnly="0" labelOnly="1" outline="0" axis="axisRow" fieldPosition="0"/>
    </format>
    <format dxfId="1759">
      <pivotArea dataOnly="0" labelOnly="1" fieldPosition="0">
        <references count="1">
          <reference field="1" count="1">
            <x v="0"/>
          </reference>
        </references>
      </pivotArea>
    </format>
    <format dxfId="175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name="Zaokretna tablica1" cacheId="19" applyNumberFormats="0" applyBorderFormats="0" applyFontFormats="0" applyPatternFormats="0" applyAlignmentFormats="0" applyWidthHeightFormats="1" dataCaption="Vrijednosti" tag="ad55f555-7021-423d-a6d3-05949fb4d6d1" updatedVersion="6" minRefreshableVersion="3" subtotalHiddenItems="1" colGrandTotals="0" itemPrintTitles="1" createdVersion="8" indent="0" outline="1" outlineData="1" multipleFieldFilters="0" rowHeaderCaption="">
  <location ref="A10:E17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</pivotFields>
  <rowFields count="5">
    <field x="1"/>
    <field x="2"/>
    <field x="3"/>
    <field x="4"/>
    <field x="5"/>
  </rowFields>
  <rowItems count="7">
    <i>
      <x/>
    </i>
    <i r="1">
      <x/>
    </i>
    <i r="2">
      <x/>
    </i>
    <i r="3">
      <x/>
    </i>
    <i r="4">
      <x/>
    </i>
    <i r="4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28" name="[BazaZaUpit].[Konto Broj i Naziv 1].[All]" cap="All"/>
  </pageFields>
  <dataFields count="4">
    <dataField fld="6" subtotal="count" baseField="0" baseItem="0"/>
    <dataField fld="7" subtotal="count" baseField="0" baseItem="0"/>
    <dataField fld="9" subtotal="count" baseField="0" baseItem="0"/>
    <dataField fld="8" subtotal="count" baseField="0" baseItem="0"/>
  </dataFields>
  <formats count="39">
    <format dxfId="781">
      <pivotArea type="all" dataOnly="0" outline="0" fieldPosition="0"/>
    </format>
    <format dxfId="780">
      <pivotArea type="all" dataOnly="0" outline="0" fieldPosition="0"/>
    </format>
    <format dxfId="779">
      <pivotArea outline="0" collapsedLevelsAreSubtotals="1" fieldPosition="0"/>
    </format>
    <format dxfId="778">
      <pivotArea outline="0" collapsedLevelsAreSubtotals="1" fieldPosition="0"/>
    </format>
    <format dxfId="777">
      <pivotArea type="all" dataOnly="0" outline="0" fieldPosition="0"/>
    </format>
    <format dxfId="776">
      <pivotArea outline="0" collapsedLevelsAreSubtotals="1" fieldPosition="0"/>
    </format>
    <format dxfId="775">
      <pivotArea field="0" type="button" dataOnly="0" labelOnly="1" outline="0" axis="axisPage" fieldPosition="0"/>
    </format>
    <format dxfId="774">
      <pivotArea field="0" type="button" dataOnly="0" labelOnly="1" outline="0" axis="axisPage" fieldPosition="0"/>
    </format>
    <format dxfId="773">
      <pivotArea field="1" type="button" dataOnly="0" labelOnly="1" outline="0" axis="axisRow" fieldPosition="0"/>
    </format>
    <format dxfId="772">
      <pivotArea dataOnly="0" labelOnly="1" grandRow="1" outline="0" fieldPosition="0"/>
    </format>
    <format dxfId="77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70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69">
      <pivotArea collapsedLevelsAreSubtotals="1" fieldPosition="0">
        <references count="1">
          <reference field="1" count="0"/>
        </references>
      </pivotArea>
    </format>
    <format dxfId="768">
      <pivotArea collapsedLevelsAreSubtotals="1" fieldPosition="0">
        <references count="2">
          <reference field="1" count="0" selected="0"/>
          <reference field="2" count="0"/>
        </references>
      </pivotArea>
    </format>
    <format dxfId="767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66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65">
      <pivotArea dataOnly="0" labelOnly="1" fieldPosition="0">
        <references count="1">
          <reference field="1" count="0"/>
        </references>
      </pivotArea>
    </format>
    <format dxfId="764">
      <pivotArea dataOnly="0" labelOnly="1" fieldPosition="0">
        <references count="2">
          <reference field="1" count="0" selected="0"/>
          <reference field="2" count="0"/>
        </references>
      </pivotArea>
    </format>
    <format dxfId="763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62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61">
      <pivotArea collapsedLevelsAreSubtotals="1" fieldPosition="0">
        <references count="1">
          <reference field="1" count="0"/>
        </references>
      </pivotArea>
    </format>
    <format dxfId="760">
      <pivotArea collapsedLevelsAreSubtotals="1" fieldPosition="0">
        <references count="2">
          <reference field="1" count="0" selected="0"/>
          <reference field="2" count="0"/>
        </references>
      </pivotArea>
    </format>
    <format dxfId="759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58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57">
      <pivotArea dataOnly="0" labelOnly="1" fieldPosition="0">
        <references count="1">
          <reference field="1" count="0"/>
        </references>
      </pivotArea>
    </format>
    <format dxfId="756">
      <pivotArea dataOnly="0" labelOnly="1" fieldPosition="0">
        <references count="2">
          <reference field="1" count="0" selected="0"/>
          <reference field="2" count="0"/>
        </references>
      </pivotArea>
    </format>
    <format dxfId="755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54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53">
      <pivotArea grandRow="1" outline="0" collapsedLevelsAreSubtotals="1" fieldPosition="0"/>
    </format>
    <format dxfId="752">
      <pivotArea dataOnly="0" labelOnly="1" grandRow="1" outline="0" fieldPosition="0"/>
    </format>
    <format dxfId="751">
      <pivotArea grandRow="1" outline="0" collapsedLevelsAreSubtotals="1" fieldPosition="0"/>
    </format>
    <format dxfId="750">
      <pivotArea dataOnly="0" labelOnly="1" grandRow="1" outline="0" fieldPosition="0"/>
    </format>
    <format dxfId="74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48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47">
      <pivotArea dataOnly="0" labelOnly="1" outline="0" fieldPosition="0">
        <references count="1">
          <reference field="0" count="0"/>
        </references>
      </pivotArea>
    </format>
    <format dxfId="74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4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4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43">
      <pivotArea dataOnly="0" labelOnly="1" grandRow="1" outline="0" fieldPosition="0"/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2"/>
    <rowHierarchyUsage hierarchyUsage="23"/>
    <rowHierarchyUsage hierarchyUsage="24"/>
    <rowHierarchyUsage hierarchyUsage="25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name="Zaokretna tablica18" cacheId="18" applyNumberFormats="0" applyBorderFormats="0" applyFontFormats="0" applyPatternFormats="0" applyAlignmentFormats="0" applyWidthHeightFormats="1" dataCaption="Vrijednosti" tag="5a1b3f0c-e8f2-4b4e-9e5c-20d7adddfa86" updatedVersion="6" minRefreshableVersion="3" subtotalHiddenItems="1" colGrandTotals="0" itemPrintTitles="1" createdVersion="8" indent="0" outline="1" outlineData="1" multipleFieldFilters="0" rowHeaderCaption="">
  <location ref="A25:E79" firstHeaderRow="0" firstDataRow="1" firstDataCol="1" rowPageCount="1" colPageCount="1"/>
  <pivotFields count="14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9">
    <field x="1"/>
    <field x="2"/>
    <field x="3"/>
    <field x="4"/>
    <field x="8"/>
    <field x="5"/>
    <field x="6"/>
    <field x="13"/>
    <field x="7"/>
  </rowFields>
  <rowItems count="54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6">
      <x v="1"/>
    </i>
    <i r="7">
      <x v="1"/>
    </i>
    <i r="8">
      <x v="1"/>
    </i>
    <i r="8">
      <x v="2"/>
    </i>
    <i r="7">
      <x v="2"/>
    </i>
    <i r="8">
      <x v="3"/>
    </i>
    <i r="8">
      <x v="4"/>
    </i>
    <i r="7">
      <x v="3"/>
    </i>
    <i r="8">
      <x v="5"/>
    </i>
    <i r="7">
      <x v="4"/>
    </i>
    <i r="8">
      <x v="6"/>
    </i>
    <i r="8">
      <x v="7"/>
    </i>
    <i r="6">
      <x v="2"/>
    </i>
    <i r="7">
      <x v="5"/>
    </i>
    <i r="8">
      <x v="8"/>
    </i>
    <i r="6">
      <x v="3"/>
    </i>
    <i r="7">
      <x v="6"/>
    </i>
    <i r="8">
      <x v="9"/>
    </i>
    <i r="5">
      <x v="1"/>
    </i>
    <i r="6">
      <x v="4"/>
    </i>
    <i r="7">
      <x v="7"/>
    </i>
    <i r="8">
      <x v="10"/>
    </i>
    <i r="6">
      <x v="2"/>
    </i>
    <i r="7">
      <x v="5"/>
    </i>
    <i r="8">
      <x v="8"/>
    </i>
    <i r="4">
      <x v="1"/>
    </i>
    <i r="5">
      <x/>
    </i>
    <i r="6">
      <x/>
    </i>
    <i r="7">
      <x/>
    </i>
    <i r="8">
      <x/>
    </i>
    <i r="6">
      <x v="1"/>
    </i>
    <i r="7">
      <x v="1"/>
    </i>
    <i r="8">
      <x v="11"/>
    </i>
    <i r="7">
      <x v="3"/>
    </i>
    <i r="8">
      <x v="12"/>
    </i>
    <i r="7">
      <x v="4"/>
    </i>
    <i r="8">
      <x v="6"/>
    </i>
    <i r="6">
      <x v="2"/>
    </i>
    <i r="7">
      <x v="5"/>
    </i>
    <i r="8">
      <x v="13"/>
    </i>
    <i r="5">
      <x v="1"/>
    </i>
    <i r="6">
      <x v="2"/>
    </i>
    <i r="7">
      <x v="5"/>
    </i>
    <i r="8"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28" name="[BazaZaUpit].[Konto Broj i Naziv 1].[All]" cap="All"/>
  </pageFields>
  <dataFields count="4"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</dataFields>
  <formats count="67">
    <format dxfId="848">
      <pivotArea type="all" dataOnly="0" outline="0" fieldPosition="0"/>
    </format>
    <format dxfId="847">
      <pivotArea type="all" dataOnly="0" outline="0" fieldPosition="0"/>
    </format>
    <format dxfId="846">
      <pivotArea outline="0" collapsedLevelsAreSubtotals="1" fieldPosition="0"/>
    </format>
    <format dxfId="845">
      <pivotArea outline="0" collapsedLevelsAreSubtotals="1" fieldPosition="0"/>
    </format>
    <format dxfId="844">
      <pivotArea type="all" dataOnly="0" outline="0" fieldPosition="0"/>
    </format>
    <format dxfId="843">
      <pivotArea outline="0" collapsedLevelsAreSubtotals="1" fieldPosition="0"/>
    </format>
    <format dxfId="842">
      <pivotArea field="0" type="button" dataOnly="0" labelOnly="1" outline="0" axis="axisPage" fieldPosition="0"/>
    </format>
    <format dxfId="841">
      <pivotArea field="0" type="button" dataOnly="0" labelOnly="1" outline="0" axis="axisPage" fieldPosition="0"/>
    </format>
    <format dxfId="840">
      <pivotArea collapsedLevelsAreSubtotals="1" fieldPosition="0">
        <references count="2">
          <reference field="1" count="0" selected="0"/>
          <reference field="2" count="0"/>
        </references>
      </pivotArea>
    </format>
    <format dxfId="839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38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37">
      <pivotArea dataOnly="0" labelOnly="1" fieldPosition="0">
        <references count="2">
          <reference field="1" count="0" selected="0"/>
          <reference field="2" count="0"/>
        </references>
      </pivotArea>
    </format>
    <format dxfId="836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35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34">
      <pivotArea collapsedLevelsAreSubtotals="1" fieldPosition="0">
        <references count="2">
          <reference field="1" count="0" selected="0"/>
          <reference field="2" count="0"/>
        </references>
      </pivotArea>
    </format>
    <format dxfId="833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32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31">
      <pivotArea dataOnly="0" labelOnly="1" fieldPosition="0">
        <references count="2">
          <reference field="1" count="0" selected="0"/>
          <reference field="2" count="0"/>
        </references>
      </pivotArea>
    </format>
    <format dxfId="83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2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2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82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82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82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82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82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22">
      <pivotArea grandRow="1" outline="0" collapsedLevelsAreSubtotals="1" fieldPosition="0"/>
    </format>
    <format dxfId="821">
      <pivotArea dataOnly="0" labelOnly="1" grandRow="1" outline="0" fieldPosition="0"/>
    </format>
    <format dxfId="820">
      <pivotArea field="1" type="button" dataOnly="0" labelOnly="1" outline="0" axis="axisRow" fieldPosition="0"/>
    </format>
    <format dxfId="819">
      <pivotArea collapsedLevelsAreSubtotals="1" fieldPosition="0">
        <references count="1">
          <reference field="1" count="0"/>
        </references>
      </pivotArea>
    </format>
    <format dxfId="818">
      <pivotArea collapsedLevelsAreSubtotals="1" fieldPosition="0">
        <references count="2">
          <reference field="1" count="0" selected="0"/>
          <reference field="2" count="0"/>
        </references>
      </pivotArea>
    </format>
    <format dxfId="817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16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1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81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81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81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81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810">
      <pivotArea dataOnly="0" labelOnly="1" fieldPosition="0">
        <references count="1">
          <reference field="1" count="0"/>
        </references>
      </pivotArea>
    </format>
    <format dxfId="809">
      <pivotArea dataOnly="0" labelOnly="1" fieldPosition="0">
        <references count="2">
          <reference field="1" count="0" selected="0"/>
          <reference field="2" count="0"/>
        </references>
      </pivotArea>
    </format>
    <format dxfId="80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07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06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805">
      <pivotArea collapsedLevelsAreSubtotals="1" fieldPosition="0">
        <references count="1">
          <reference field="1" count="0"/>
        </references>
      </pivotArea>
    </format>
    <format dxfId="804">
      <pivotArea collapsedLevelsAreSubtotals="1" fieldPosition="0">
        <references count="2">
          <reference field="1" count="0" selected="0"/>
          <reference field="2" count="0"/>
        </references>
      </pivotArea>
    </format>
    <format dxfId="803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802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801">
      <pivotArea dataOnly="0" labelOnly="1" fieldPosition="0">
        <references count="1">
          <reference field="1" count="0"/>
        </references>
      </pivotArea>
    </format>
    <format dxfId="800">
      <pivotArea dataOnly="0" labelOnly="1" fieldPosition="0">
        <references count="2">
          <reference field="1" count="0" selected="0"/>
          <reference field="2" count="0"/>
        </references>
      </pivotArea>
    </format>
    <format dxfId="799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98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9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79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79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79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79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792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91">
      <pivotArea dataOnly="0" labelOnly="1" fieldPosition="0">
        <references count="1">
          <reference field="5" count="0"/>
        </references>
      </pivotArea>
    </format>
    <format dxfId="790">
      <pivotArea dataOnly="0" labelOnly="1" fieldPosition="0">
        <references count="1">
          <reference field="8" count="0"/>
        </references>
      </pivotArea>
    </format>
    <format dxfId="789">
      <pivotArea dataOnly="0" labelOnly="1" fieldPosition="0">
        <references count="1">
          <reference field="6" count="0"/>
        </references>
      </pivotArea>
    </format>
    <format dxfId="788">
      <pivotArea dataOnly="0" labelOnly="1" fieldPosition="0">
        <references count="1">
          <reference field="7" count="0"/>
        </references>
      </pivotArea>
    </format>
    <format dxfId="78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78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785">
      <pivotArea dataOnly="0" labelOnly="1" grandRow="1" outline="0" fieldPosition="0"/>
    </format>
    <format dxfId="784">
      <pivotArea dataOnly="0" labelOnly="1" grandRow="1" outline="0" fieldPosition="0"/>
    </format>
    <format dxfId="783">
      <pivotArea grandRow="1" outline="0" collapsedLevelsAreSubtotals="1" fieldPosition="0"/>
    </format>
    <format dxfId="782">
      <pivotArea grandRow="1" outline="0" collapsedLevelsAreSubtotals="1" fieldPosition="0"/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22"/>
    <rowHierarchyUsage hierarchyUsage="23"/>
    <rowHierarchyUsage hierarchyUsage="24"/>
    <rowHierarchyUsage hierarchyUsage="25"/>
    <rowHierarchyUsage hierarchyUsage="27"/>
    <rowHierarchyUsage hierarchyUsage="26"/>
    <rowHierarchyUsage hierarchyUsage="29"/>
    <rowHierarchyUsage hierarchyUsage="30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name="Zaokretna tablica18" cacheId="16" applyNumberFormats="0" applyBorderFormats="0" applyFontFormats="0" applyPatternFormats="0" applyAlignmentFormats="0" applyWidthHeightFormats="1" dataCaption="Vrijednosti" tag="5c640759-67c4-4135-aa2e-d3100cd63a88" updatedVersion="6" minRefreshableVersion="3" subtotalHiddenItems="1" colGrandTotals="0" itemPrintTitles="1" createdVersion="8" indent="0" outline="1" outlineData="1" multipleFieldFilters="0" rowHeaderCaption="">
  <location ref="A25:E79" firstHeaderRow="0" firstDataRow="1" firstDataCol="1" rowPageCount="1" colPageCount="1"/>
  <pivotFields count="14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</pivotField>
  </pivotFields>
  <rowFields count="9">
    <field x="1"/>
    <field x="2"/>
    <field x="3"/>
    <field x="4"/>
    <field x="8"/>
    <field x="5"/>
    <field x="6"/>
    <field x="13"/>
    <field x="7"/>
  </rowFields>
  <rowItems count="54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6">
      <x v="1"/>
    </i>
    <i r="7">
      <x v="1"/>
    </i>
    <i r="8">
      <x v="1"/>
    </i>
    <i r="8">
      <x v="2"/>
    </i>
    <i r="7">
      <x v="2"/>
    </i>
    <i r="8">
      <x v="3"/>
    </i>
    <i r="8">
      <x v="4"/>
    </i>
    <i r="7">
      <x v="3"/>
    </i>
    <i r="8">
      <x v="5"/>
    </i>
    <i r="7">
      <x v="4"/>
    </i>
    <i r="8">
      <x v="6"/>
    </i>
    <i r="8">
      <x v="7"/>
    </i>
    <i r="6">
      <x v="2"/>
    </i>
    <i r="7">
      <x v="5"/>
    </i>
    <i r="8">
      <x v="8"/>
    </i>
    <i r="6">
      <x v="3"/>
    </i>
    <i r="7">
      <x v="6"/>
    </i>
    <i r="8">
      <x v="9"/>
    </i>
    <i r="5">
      <x v="1"/>
    </i>
    <i r="6">
      <x v="4"/>
    </i>
    <i r="7">
      <x v="7"/>
    </i>
    <i r="8">
      <x v="10"/>
    </i>
    <i r="6">
      <x v="2"/>
    </i>
    <i r="7">
      <x v="5"/>
    </i>
    <i r="8">
      <x v="8"/>
    </i>
    <i r="4">
      <x v="1"/>
    </i>
    <i r="5">
      <x/>
    </i>
    <i r="6">
      <x/>
    </i>
    <i r="7">
      <x/>
    </i>
    <i r="8">
      <x/>
    </i>
    <i r="6">
      <x v="1"/>
    </i>
    <i r="7">
      <x v="1"/>
    </i>
    <i r="8">
      <x v="11"/>
    </i>
    <i r="7">
      <x v="3"/>
    </i>
    <i r="8">
      <x v="12"/>
    </i>
    <i r="7">
      <x v="4"/>
    </i>
    <i r="8">
      <x v="6"/>
    </i>
    <i r="6">
      <x v="2"/>
    </i>
    <i r="7">
      <x v="5"/>
    </i>
    <i r="8">
      <x v="13"/>
    </i>
    <i r="5">
      <x v="1"/>
    </i>
    <i r="6">
      <x v="2"/>
    </i>
    <i r="7">
      <x v="5"/>
    </i>
    <i r="8">
      <x v="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28" name="[BazaZaUpit].[Konto Broj i Naziv 1].[All]" cap="All"/>
  </pageFields>
  <dataFields count="4">
    <dataField fld="9" subtotal="count" baseField="0" baseItem="0"/>
    <dataField fld="10" subtotal="count" baseField="0" baseItem="0"/>
    <dataField fld="11" subtotal="count" baseField="0" baseItem="0"/>
    <dataField fld="12" subtotal="count" baseField="0" baseItem="0"/>
  </dataFields>
  <formats count="68">
    <format dxfId="697">
      <pivotArea type="all" dataOnly="0" outline="0" fieldPosition="0"/>
    </format>
    <format dxfId="696">
      <pivotArea type="all" dataOnly="0" outline="0" fieldPosition="0"/>
    </format>
    <format dxfId="695">
      <pivotArea outline="0" collapsedLevelsAreSubtotals="1" fieldPosition="0"/>
    </format>
    <format dxfId="694">
      <pivotArea outline="0" collapsedLevelsAreSubtotals="1" fieldPosition="0"/>
    </format>
    <format dxfId="693">
      <pivotArea type="all" dataOnly="0" outline="0" fieldPosition="0"/>
    </format>
    <format dxfId="692">
      <pivotArea outline="0" collapsedLevelsAreSubtotals="1" fieldPosition="0"/>
    </format>
    <format dxfId="691">
      <pivotArea field="0" type="button" dataOnly="0" labelOnly="1" outline="0" axis="axisPage" fieldPosition="0"/>
    </format>
    <format dxfId="690">
      <pivotArea field="0" type="button" dataOnly="0" labelOnly="1" outline="0" axis="axisPage" fieldPosition="0"/>
    </format>
    <format dxfId="689">
      <pivotArea collapsedLevelsAreSubtotals="1" fieldPosition="0">
        <references count="2">
          <reference field="1" count="0" selected="0"/>
          <reference field="2" count="0"/>
        </references>
      </pivotArea>
    </format>
    <format dxfId="688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87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86">
      <pivotArea dataOnly="0" labelOnly="1" fieldPosition="0">
        <references count="2">
          <reference field="1" count="0" selected="0"/>
          <reference field="2" count="0"/>
        </references>
      </pivotArea>
    </format>
    <format dxfId="685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84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83">
      <pivotArea collapsedLevelsAreSubtotals="1" fieldPosition="0">
        <references count="2">
          <reference field="1" count="0" selected="0"/>
          <reference field="2" count="0"/>
        </references>
      </pivotArea>
    </format>
    <format dxfId="682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81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80">
      <pivotArea dataOnly="0" labelOnly="1" fieldPosition="0">
        <references count="2">
          <reference field="1" count="0" selected="0"/>
          <reference field="2" count="0"/>
        </references>
      </pivotArea>
    </format>
    <format dxfId="679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78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7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67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67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67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67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672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671">
      <pivotArea grandRow="1" outline="0" collapsedLevelsAreSubtotals="1" fieldPosition="0"/>
    </format>
    <format dxfId="670">
      <pivotArea dataOnly="0" labelOnly="1" grandRow="1" outline="0" fieldPosition="0"/>
    </format>
    <format dxfId="669">
      <pivotArea field="1" type="button" dataOnly="0" labelOnly="1" outline="0" axis="axisRow" fieldPosition="0"/>
    </format>
    <format dxfId="668">
      <pivotArea collapsedLevelsAreSubtotals="1" fieldPosition="0">
        <references count="1">
          <reference field="1" count="0"/>
        </references>
      </pivotArea>
    </format>
    <format dxfId="667">
      <pivotArea collapsedLevelsAreSubtotals="1" fieldPosition="0">
        <references count="2">
          <reference field="1" count="0" selected="0"/>
          <reference field="2" count="0"/>
        </references>
      </pivotArea>
    </format>
    <format dxfId="666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65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6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66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66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66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66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659">
      <pivotArea dataOnly="0" labelOnly="1" fieldPosition="0">
        <references count="1">
          <reference field="1" count="0"/>
        </references>
      </pivotArea>
    </format>
    <format dxfId="658">
      <pivotArea dataOnly="0" labelOnly="1" fieldPosition="0">
        <references count="2">
          <reference field="1" count="0" selected="0"/>
          <reference field="2" count="0"/>
        </references>
      </pivotArea>
    </format>
    <format dxfId="657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56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5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654">
      <pivotArea collapsedLevelsAreSubtotals="1" fieldPosition="0">
        <references count="1">
          <reference field="1" count="0"/>
        </references>
      </pivotArea>
    </format>
    <format dxfId="653">
      <pivotArea collapsedLevelsAreSubtotals="1" fieldPosition="0">
        <references count="2">
          <reference field="1" count="0" selected="0"/>
          <reference field="2" count="0"/>
        </references>
      </pivotArea>
    </format>
    <format dxfId="652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51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50">
      <pivotArea dataOnly="0" labelOnly="1" fieldPosition="0">
        <references count="1">
          <reference field="1" count="0"/>
        </references>
      </pivotArea>
    </format>
    <format dxfId="649">
      <pivotArea dataOnly="0" labelOnly="1" fieldPosition="0">
        <references count="2">
          <reference field="1" count="0" selected="0"/>
          <reference field="2" count="0"/>
        </references>
      </pivotArea>
    </format>
    <format dxfId="64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647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64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64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64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64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64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64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640">
      <pivotArea dataOnly="0" labelOnly="1" fieldPosition="0">
        <references count="1">
          <reference field="5" count="0"/>
        </references>
      </pivotArea>
    </format>
    <format dxfId="639">
      <pivotArea dataOnly="0" labelOnly="1" fieldPosition="0">
        <references count="1">
          <reference field="8" count="0"/>
        </references>
      </pivotArea>
    </format>
    <format dxfId="638">
      <pivotArea dataOnly="0" labelOnly="1" fieldPosition="0">
        <references count="1">
          <reference field="6" count="0"/>
        </references>
      </pivotArea>
    </format>
    <format dxfId="637">
      <pivotArea dataOnly="0" labelOnly="1" fieldPosition="0">
        <references count="1">
          <reference field="7" count="0"/>
        </references>
      </pivotArea>
    </format>
    <format dxfId="63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63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634">
      <pivotArea dataOnly="0" labelOnly="1" grandRow="1" outline="0" fieldPosition="0"/>
    </format>
    <format dxfId="633">
      <pivotArea dataOnly="0" labelOnly="1" grandRow="1" outline="0" fieldPosition="0"/>
    </format>
    <format dxfId="632">
      <pivotArea grandRow="1" outline="0" collapsedLevelsAreSubtotals="1" fieldPosition="0"/>
    </format>
    <format dxfId="631">
      <pivotArea grandRow="1" outline="0" collapsedLevelsAreSubtotals="1" fieldPosition="0"/>
    </format>
    <format dxfId="630">
      <pivotArea grandRow="1" outline="0" collapsedLevelsAreSubtotals="1" fieldPosition="0"/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22"/>
    <rowHierarchyUsage hierarchyUsage="23"/>
    <rowHierarchyUsage hierarchyUsage="24"/>
    <rowHierarchyUsage hierarchyUsage="25"/>
    <rowHierarchyUsage hierarchyUsage="27"/>
    <rowHierarchyUsage hierarchyUsage="26"/>
    <rowHierarchyUsage hierarchyUsage="29"/>
    <rowHierarchyUsage hierarchyUsage="30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name="Zaokretna tablica1" cacheId="17" applyNumberFormats="0" applyBorderFormats="0" applyFontFormats="0" applyPatternFormats="0" applyAlignmentFormats="0" applyWidthHeightFormats="1" dataCaption="Vrijednosti" tag="cf0b8d7a-7a51-4c69-bc7d-eb2f43b462b3" updatedVersion="6" minRefreshableVersion="3" subtotalHiddenItems="1" colGrandTotals="0" itemPrintTitles="1" createdVersion="8" indent="0" outline="1" outlineData="1" multipleFieldFilters="0" rowHeaderCaption="">
  <location ref="A10:E17" firstHeaderRow="0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</pivotFields>
  <rowFields count="5">
    <field x="1"/>
    <field x="2"/>
    <field x="3"/>
    <field x="4"/>
    <field x="5"/>
  </rowFields>
  <rowItems count="7">
    <i>
      <x/>
    </i>
    <i r="1">
      <x/>
    </i>
    <i r="2">
      <x/>
    </i>
    <i r="3">
      <x/>
    </i>
    <i r="4">
      <x/>
    </i>
    <i r="4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28" name="[BazaZaUpit].[Konto Broj i Naziv 1].[All]" cap="All"/>
  </pageFields>
  <dataFields count="4">
    <dataField fld="6" subtotal="count" baseField="0" baseItem="0"/>
    <dataField fld="7" subtotal="count" baseField="0" baseItem="0"/>
    <dataField fld="9" subtotal="count" baseField="0" baseItem="0"/>
    <dataField fld="8" subtotal="count" baseField="0" baseItem="0"/>
  </dataFields>
  <formats count="45">
    <format dxfId="742">
      <pivotArea type="all" dataOnly="0" outline="0" fieldPosition="0"/>
    </format>
    <format dxfId="741">
      <pivotArea type="all" dataOnly="0" outline="0" fieldPosition="0"/>
    </format>
    <format dxfId="740">
      <pivotArea outline="0" collapsedLevelsAreSubtotals="1" fieldPosition="0"/>
    </format>
    <format dxfId="739">
      <pivotArea outline="0" collapsedLevelsAreSubtotals="1" fieldPosition="0"/>
    </format>
    <format dxfId="738">
      <pivotArea type="all" dataOnly="0" outline="0" fieldPosition="0"/>
    </format>
    <format dxfId="737">
      <pivotArea outline="0" collapsedLevelsAreSubtotals="1" fieldPosition="0"/>
    </format>
    <format dxfId="736">
      <pivotArea field="0" type="button" dataOnly="0" labelOnly="1" outline="0" axis="axisPage" fieldPosition="0"/>
    </format>
    <format dxfId="735">
      <pivotArea field="0" type="button" dataOnly="0" labelOnly="1" outline="0" axis="axisPage" fieldPosition="0"/>
    </format>
    <format dxfId="734">
      <pivotArea field="1" type="button" dataOnly="0" labelOnly="1" outline="0" axis="axisRow" fieldPosition="0"/>
    </format>
    <format dxfId="733">
      <pivotArea dataOnly="0" labelOnly="1" grandRow="1" outline="0" fieldPosition="0"/>
    </format>
    <format dxfId="73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3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30">
      <pivotArea collapsedLevelsAreSubtotals="1" fieldPosition="0">
        <references count="1">
          <reference field="1" count="0"/>
        </references>
      </pivotArea>
    </format>
    <format dxfId="729">
      <pivotArea collapsedLevelsAreSubtotals="1" fieldPosition="0">
        <references count="2">
          <reference field="1" count="0" selected="0"/>
          <reference field="2" count="0"/>
        </references>
      </pivotArea>
    </format>
    <format dxfId="728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27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26">
      <pivotArea dataOnly="0" labelOnly="1" fieldPosition="0">
        <references count="1">
          <reference field="1" count="0"/>
        </references>
      </pivotArea>
    </format>
    <format dxfId="725">
      <pivotArea dataOnly="0" labelOnly="1" fieldPosition="0">
        <references count="2">
          <reference field="1" count="0" selected="0"/>
          <reference field="2" count="0"/>
        </references>
      </pivotArea>
    </format>
    <format dxfId="724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23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22">
      <pivotArea collapsedLevelsAreSubtotals="1" fieldPosition="0">
        <references count="1">
          <reference field="1" count="0"/>
        </references>
      </pivotArea>
    </format>
    <format dxfId="721">
      <pivotArea collapsedLevelsAreSubtotals="1" fieldPosition="0">
        <references count="2">
          <reference field="1" count="0" selected="0"/>
          <reference field="2" count="0"/>
        </references>
      </pivotArea>
    </format>
    <format dxfId="72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19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18">
      <pivotArea dataOnly="0" labelOnly="1" fieldPosition="0">
        <references count="1">
          <reference field="1" count="0"/>
        </references>
      </pivotArea>
    </format>
    <format dxfId="717">
      <pivotArea dataOnly="0" labelOnly="1" fieldPosition="0">
        <references count="2">
          <reference field="1" count="0" selected="0"/>
          <reference field="2" count="0"/>
        </references>
      </pivotArea>
    </format>
    <format dxfId="716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715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714">
      <pivotArea grandRow="1" outline="0" collapsedLevelsAreSubtotals="1" fieldPosition="0"/>
    </format>
    <format dxfId="713">
      <pivotArea dataOnly="0" labelOnly="1" grandRow="1" outline="0" fieldPosition="0"/>
    </format>
    <format dxfId="712">
      <pivotArea grandRow="1" outline="0" collapsedLevelsAreSubtotals="1" fieldPosition="0"/>
    </format>
    <format dxfId="711">
      <pivotArea dataOnly="0" labelOnly="1" grandRow="1" outline="0" fieldPosition="0"/>
    </format>
    <format dxfId="71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0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08">
      <pivotArea dataOnly="0" labelOnly="1" outline="0" fieldPosition="0">
        <references count="1">
          <reference field="0" count="0"/>
        </references>
      </pivotArea>
    </format>
    <format dxfId="70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0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0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704">
      <pivotArea dataOnly="0" labelOnly="1" grandRow="1" outline="0" fieldPosition="0"/>
    </format>
    <format dxfId="703">
      <pivotArea grandRow="1" outline="0" collapsedLevelsAreSubtotals="1" fieldPosition="0"/>
    </format>
    <format dxfId="702">
      <pivotArea dataOnly="0" labelOnly="1" grandRow="1" outline="0" fieldPosition="0"/>
    </format>
    <format dxfId="701">
      <pivotArea dataOnly="0" labelOnly="1" grandRow="1" outline="0" fieldPosition="0"/>
    </format>
    <format dxfId="700">
      <pivotArea grandRow="1" outline="0" collapsedLevelsAreSubtotals="1" fieldPosition="0"/>
    </format>
    <format dxfId="699">
      <pivotArea grandRow="1" outline="0" collapsedLevelsAreSubtotals="1" fieldPosition="0"/>
    </format>
    <format dxfId="698">
      <pivotArea dataOnly="0" labelOnly="1" grandRow="1" outline="0" fieldPosition="0"/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2"/>
    <rowHierarchyUsage hierarchyUsage="23"/>
    <rowHierarchyUsage hierarchyUsage="24"/>
    <rowHierarchyUsage hierarchyUsage="25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name="Zaokretna tablica17" cacheId="14" applyNumberFormats="0" applyBorderFormats="0" applyFontFormats="0" applyPatternFormats="0" applyAlignmentFormats="0" applyWidthHeightFormats="1" dataCaption="Vrijednosti" tag="0c4cbb5c-7d48-495c-b5cc-b3783059e035" updatedVersion="6" minRefreshableVersion="3" subtotalHiddenItems="1" colGrandTotals="0" itemPrintTitles="1" createdVersion="8" indent="0" outline="1" outlineData="1" multipleFieldFilters="0" rowHeaderCaption="">
  <location ref="A15:A26" firstHeaderRow="1" firstDataRow="1" firstDataCol="1" rowPageCount="1" colPageCount="1"/>
  <pivotFields count="6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</pivotFields>
  <rowFields count="5">
    <field x="1"/>
    <field x="2"/>
    <field x="3"/>
    <field x="4"/>
    <field x="5"/>
  </rowFields>
  <rowItems count="11">
    <i>
      <x/>
    </i>
    <i r="1"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4">
      <x v="5"/>
    </i>
    <i t="grand">
      <x/>
    </i>
  </rowItems>
  <pageFields count="1">
    <pageField fld="0" hier="28" name="[BazaZaUpit].[Konto Broj i Naziv 1].[All]" cap="All"/>
  </pageFields>
  <formats count="38">
    <format dxfId="484">
      <pivotArea type="all" dataOnly="0" outline="0" fieldPosition="0"/>
    </format>
    <format dxfId="483">
      <pivotArea type="all" dataOnly="0" outline="0" fieldPosition="0"/>
    </format>
    <format dxfId="482">
      <pivotArea outline="0" collapsedLevelsAreSubtotals="1" fieldPosition="0"/>
    </format>
    <format dxfId="481">
      <pivotArea outline="0" collapsedLevelsAreSubtotals="1" fieldPosition="0"/>
    </format>
    <format dxfId="480">
      <pivotArea type="all" dataOnly="0" outline="0" fieldPosition="0"/>
    </format>
    <format dxfId="479">
      <pivotArea outline="0" collapsedLevelsAreSubtotals="1" fieldPosition="0"/>
    </format>
    <format dxfId="478">
      <pivotArea field="0" type="button" dataOnly="0" labelOnly="1" outline="0" axis="axisPage" fieldPosition="0"/>
    </format>
    <format dxfId="477">
      <pivotArea field="0" type="button" dataOnly="0" labelOnly="1" outline="0" axis="axisPage" fieldPosition="0"/>
    </format>
    <format dxfId="476">
      <pivotArea field="1" type="button" dataOnly="0" labelOnly="1" outline="0" axis="axisRow" fieldPosition="0"/>
    </format>
    <format dxfId="475">
      <pivotArea dataOnly="0" labelOnly="1" grandRow="1" outline="0" fieldPosition="0"/>
    </format>
    <format dxfId="47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7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72">
      <pivotArea collapsedLevelsAreSubtotals="1" fieldPosition="0">
        <references count="1">
          <reference field="1" count="0"/>
        </references>
      </pivotArea>
    </format>
    <format dxfId="471">
      <pivotArea collapsedLevelsAreSubtotals="1" fieldPosition="0">
        <references count="2">
          <reference field="1" count="0" selected="0"/>
          <reference field="2" count="0"/>
        </references>
      </pivotArea>
    </format>
    <format dxfId="47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69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68">
      <pivotArea dataOnly="0" labelOnly="1" fieldPosition="0">
        <references count="1">
          <reference field="1" count="0"/>
        </references>
      </pivotArea>
    </format>
    <format dxfId="467">
      <pivotArea dataOnly="0" labelOnly="1" fieldPosition="0">
        <references count="2">
          <reference field="1" count="0" selected="0"/>
          <reference field="2" count="0"/>
        </references>
      </pivotArea>
    </format>
    <format dxfId="466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65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64">
      <pivotArea collapsedLevelsAreSubtotals="1" fieldPosition="0">
        <references count="1">
          <reference field="1" count="0"/>
        </references>
      </pivotArea>
    </format>
    <format dxfId="463">
      <pivotArea collapsedLevelsAreSubtotals="1" fieldPosition="0">
        <references count="2">
          <reference field="1" count="0" selected="0"/>
          <reference field="2" count="0"/>
        </references>
      </pivotArea>
    </format>
    <format dxfId="462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61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60">
      <pivotArea dataOnly="0" labelOnly="1" fieldPosition="0">
        <references count="1">
          <reference field="1" count="0"/>
        </references>
      </pivotArea>
    </format>
    <format dxfId="459">
      <pivotArea dataOnly="0" labelOnly="1" fieldPosition="0">
        <references count="2">
          <reference field="1" count="0" selected="0"/>
          <reference field="2" count="0"/>
        </references>
      </pivotArea>
    </format>
    <format dxfId="45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57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56">
      <pivotArea grandRow="1" outline="0" collapsedLevelsAreSubtotals="1" fieldPosition="0"/>
    </format>
    <format dxfId="455">
      <pivotArea dataOnly="0" labelOnly="1" grandRow="1" outline="0" fieldPosition="0"/>
    </format>
    <format dxfId="454">
      <pivotArea grandRow="1" outline="0" collapsedLevelsAreSubtotals="1" fieldPosition="0"/>
    </format>
    <format dxfId="453">
      <pivotArea dataOnly="0" labelOnly="1" grandRow="1" outline="0" fieldPosition="0"/>
    </format>
    <format dxfId="45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5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50">
      <pivotArea dataOnly="0" labelOnly="1" outline="0" fieldPosition="0">
        <references count="1">
          <reference field="0" count="0"/>
        </references>
      </pivotArea>
    </format>
    <format dxfId="44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4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4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2"/>
    <rowHierarchyUsage hierarchyUsage="23"/>
    <rowHierarchyUsage hierarchyUsage="24"/>
    <rowHierarchyUsage hierarchyUsage="25"/>
    <rowHierarchyUsage hierarchyUsage="2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name="Zaokretna tablica18" cacheId="15" applyNumberFormats="0" applyBorderFormats="0" applyFontFormats="0" applyPatternFormats="0" applyAlignmentFormats="0" applyWidthHeightFormats="1" dataCaption="Vrijednosti" tag="7267735f-fb4f-4ff1-af64-e4c11a05714c" updatedVersion="6" minRefreshableVersion="3" subtotalHiddenItems="1" colGrandTotals="0" itemPrintTitles="1" createdVersion="8" indent="0" outline="1" outlineData="1" multipleFieldFilters="0" rowHeaderCaption="">
  <location ref="A36:A177" firstHeaderRow="1" firstDataRow="1" firstDataCol="1" rowPageCount="1" colPageCount="1"/>
  <pivotFields count="9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</pivotFields>
  <rowFields count="8">
    <field x="1"/>
    <field x="2"/>
    <field x="3"/>
    <field x="4"/>
    <field x="5"/>
    <field x="6"/>
    <field x="7"/>
    <field x="8"/>
  </rowFields>
  <rowItems count="141">
    <i>
      <x/>
    </i>
    <i r="1">
      <x/>
    </i>
    <i r="2">
      <x/>
    </i>
    <i r="3">
      <x/>
    </i>
    <i r="4">
      <x/>
    </i>
    <i r="5">
      <x/>
    </i>
    <i r="6">
      <x/>
    </i>
    <i r="7">
      <x/>
    </i>
    <i r="7">
      <x v="1"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7">
      <x v="5"/>
    </i>
    <i r="7">
      <x v="6"/>
    </i>
    <i r="7">
      <x v="7"/>
    </i>
    <i r="6">
      <x v="4"/>
    </i>
    <i r="7">
      <x v="8"/>
    </i>
    <i r="7">
      <x v="9"/>
    </i>
    <i r="7">
      <x v="10"/>
    </i>
    <i r="7">
      <x v="11"/>
    </i>
    <i r="7">
      <x v="12"/>
    </i>
    <i r="7">
      <x v="13"/>
    </i>
    <i r="6">
      <x v="5"/>
    </i>
    <i r="7">
      <x v="14"/>
    </i>
    <i r="7">
      <x v="15"/>
    </i>
    <i r="7">
      <x v="16"/>
    </i>
    <i r="7">
      <x v="17"/>
    </i>
    <i r="7">
      <x v="18"/>
    </i>
    <i r="7">
      <x v="19"/>
    </i>
    <i r="7">
      <x v="20"/>
    </i>
    <i r="7">
      <x v="21"/>
    </i>
    <i r="6">
      <x v="6"/>
    </i>
    <i r="7">
      <x v="22"/>
    </i>
    <i r="6">
      <x v="7"/>
    </i>
    <i r="7">
      <x v="23"/>
    </i>
    <i r="7">
      <x v="24"/>
    </i>
    <i r="7">
      <x v="25"/>
    </i>
    <i r="7">
      <x v="26"/>
    </i>
    <i r="7">
      <x v="27"/>
    </i>
    <i r="7">
      <x v="28"/>
    </i>
    <i r="5">
      <x v="2"/>
    </i>
    <i r="6">
      <x v="8"/>
    </i>
    <i r="7">
      <x v="29"/>
    </i>
    <i r="7">
      <x v="30"/>
    </i>
    <i r="5">
      <x v="3"/>
    </i>
    <i r="6">
      <x v="9"/>
    </i>
    <i r="7">
      <x v="31"/>
    </i>
    <i r="5">
      <x v="4"/>
    </i>
    <i r="6">
      <x v="10"/>
    </i>
    <i r="7">
      <x v="32"/>
    </i>
    <i r="7">
      <x v="33"/>
    </i>
    <i r="7">
      <x v="34"/>
    </i>
    <i r="5">
      <x v="5"/>
    </i>
    <i r="6">
      <x v="11"/>
    </i>
    <i r="7">
      <x v="35"/>
    </i>
    <i r="4">
      <x v="1"/>
    </i>
    <i r="5">
      <x v="1"/>
    </i>
    <i r="6">
      <x v="5"/>
    </i>
    <i r="7">
      <x v="15"/>
    </i>
    <i r="7">
      <x v="18"/>
    </i>
    <i r="7">
      <x v="36"/>
    </i>
    <i r="5">
      <x v="6"/>
    </i>
    <i r="6">
      <x v="12"/>
    </i>
    <i r="7">
      <x v="37"/>
    </i>
    <i r="5">
      <x v="4"/>
    </i>
    <i r="6">
      <x v="10"/>
    </i>
    <i r="7">
      <x v="32"/>
    </i>
    <i r="4">
      <x v="2"/>
    </i>
    <i r="5">
      <x v="1"/>
    </i>
    <i r="6">
      <x v="4"/>
    </i>
    <i r="7">
      <x v="10"/>
    </i>
    <i r="7">
      <x v="11"/>
    </i>
    <i r="7">
      <x v="12"/>
    </i>
    <i r="6">
      <x v="5"/>
    </i>
    <i r="7">
      <x v="15"/>
    </i>
    <i r="7">
      <x v="21"/>
    </i>
    <i r="6">
      <x v="7"/>
    </i>
    <i r="7">
      <x v="24"/>
    </i>
    <i r="5">
      <x v="2"/>
    </i>
    <i r="6">
      <x v="13"/>
    </i>
    <i r="7">
      <x v="38"/>
    </i>
    <i r="5">
      <x v="4"/>
    </i>
    <i r="6">
      <x v="14"/>
    </i>
    <i r="7">
      <x v="39"/>
    </i>
    <i r="4">
      <x v="3"/>
    </i>
    <i r="5">
      <x/>
    </i>
    <i r="6">
      <x/>
    </i>
    <i r="7">
      <x/>
    </i>
    <i r="6">
      <x v="1"/>
    </i>
    <i r="7">
      <x v="2"/>
    </i>
    <i r="6">
      <x v="2"/>
    </i>
    <i r="7">
      <x v="3"/>
    </i>
    <i r="5">
      <x v="1"/>
    </i>
    <i r="6">
      <x v="3"/>
    </i>
    <i r="7">
      <x v="4"/>
    </i>
    <i r="6">
      <x v="4"/>
    </i>
    <i r="7">
      <x v="8"/>
    </i>
    <i r="6">
      <x v="5"/>
    </i>
    <i r="7">
      <x v="14"/>
    </i>
    <i r="7">
      <x v="16"/>
    </i>
    <i r="7">
      <x v="18"/>
    </i>
    <i r="7">
      <x v="20"/>
    </i>
    <i r="6">
      <x v="6"/>
    </i>
    <i r="7">
      <x v="22"/>
    </i>
    <i r="6">
      <x v="7"/>
    </i>
    <i r="7">
      <x v="24"/>
    </i>
    <i r="7">
      <x v="25"/>
    </i>
    <i r="7">
      <x v="28"/>
    </i>
    <i r="5">
      <x v="2"/>
    </i>
    <i r="6">
      <x v="8"/>
    </i>
    <i r="7">
      <x v="29"/>
    </i>
    <i r="5">
      <x v="4"/>
    </i>
    <i r="6">
      <x v="10"/>
    </i>
    <i r="7">
      <x v="32"/>
    </i>
    <i r="7">
      <x v="33"/>
    </i>
    <i r="4">
      <x v="4"/>
    </i>
    <i r="5">
      <x/>
    </i>
    <i r="6">
      <x/>
    </i>
    <i r="7">
      <x/>
    </i>
    <i r="6">
      <x v="2"/>
    </i>
    <i r="7">
      <x v="3"/>
    </i>
    <i r="5">
      <x v="1"/>
    </i>
    <i r="6">
      <x v="3"/>
    </i>
    <i r="7">
      <x v="6"/>
    </i>
    <i r="6">
      <x v="5"/>
    </i>
    <i r="7">
      <x v="16"/>
    </i>
    <i r="7">
      <x v="20"/>
    </i>
    <i r="5">
      <x v="6"/>
    </i>
    <i r="6">
      <x v="12"/>
    </i>
    <i r="7">
      <x v="37"/>
    </i>
    <i r="5">
      <x v="4"/>
    </i>
    <i r="6">
      <x v="10"/>
    </i>
    <i r="7">
      <x v="32"/>
    </i>
    <i r="5">
      <x v="5"/>
    </i>
    <i r="6">
      <x v="15"/>
    </i>
    <i r="7">
      <x v="40"/>
    </i>
    <i t="grand">
      <x/>
    </i>
  </rowItems>
  <pageFields count="1">
    <pageField fld="0" hier="28" name="[BazaZaUpit].[Konto Broj i Naziv 1].[All]" cap="All"/>
  </pageFields>
  <formats count="145">
    <format dxfId="629">
      <pivotArea type="all" dataOnly="0" outline="0" fieldPosition="0"/>
    </format>
    <format dxfId="628">
      <pivotArea type="all" dataOnly="0" outline="0" fieldPosition="0"/>
    </format>
    <format dxfId="627">
      <pivotArea outline="0" collapsedLevelsAreSubtotals="1" fieldPosition="0"/>
    </format>
    <format dxfId="626">
      <pivotArea outline="0" collapsedLevelsAreSubtotals="1" fieldPosition="0"/>
    </format>
    <format dxfId="625">
      <pivotArea type="all" dataOnly="0" outline="0" fieldPosition="0"/>
    </format>
    <format dxfId="624">
      <pivotArea outline="0" collapsedLevelsAreSubtotals="1" fieldPosition="0"/>
    </format>
    <format dxfId="623">
      <pivotArea field="0" type="button" dataOnly="0" labelOnly="1" outline="0" axis="axisPage" fieldPosition="0"/>
    </format>
    <format dxfId="622">
      <pivotArea field="0" type="button" dataOnly="0" labelOnly="1" outline="0" axis="axisPage" fieldPosition="0"/>
    </format>
    <format dxfId="62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620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61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618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61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616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61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614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61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</references>
      </pivotArea>
    </format>
    <format dxfId="612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</references>
      </pivotArea>
    </format>
    <format dxfId="611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6"/>
          </reference>
        </references>
      </pivotArea>
    </format>
    <format dxfId="610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6"/>
          </reference>
        </references>
      </pivotArea>
    </format>
    <format dxfId="60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</references>
      </pivotArea>
    </format>
    <format dxfId="608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</references>
      </pivotArea>
    </format>
    <format dxfId="607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</references>
      </pivotArea>
    </format>
    <format dxfId="606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</references>
      </pivotArea>
    </format>
    <format dxfId="605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2"/>
          </reference>
        </references>
      </pivotArea>
    </format>
    <format dxfId="604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2"/>
          </reference>
        </references>
      </pivotArea>
    </format>
    <format dxfId="60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4"/>
          </reference>
        </references>
      </pivotArea>
    </format>
    <format dxfId="602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4"/>
          </reference>
        </references>
      </pivotArea>
    </format>
    <format dxfId="601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</references>
      </pivotArea>
    </format>
    <format dxfId="600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</references>
      </pivotArea>
    </format>
    <format dxfId="59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</references>
      </pivotArea>
    </format>
    <format dxfId="598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</references>
      </pivotArea>
    </format>
    <format dxfId="597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2"/>
          </reference>
        </references>
      </pivotArea>
    </format>
    <format dxfId="596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2"/>
          </reference>
        </references>
      </pivotArea>
    </format>
    <format dxfId="595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</references>
      </pivotArea>
    </format>
    <format dxfId="594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</references>
      </pivotArea>
    </format>
    <format dxfId="593">
      <pivotArea dataOnly="0" fieldPosition="0">
        <references count="1">
          <reference field="6" count="1">
            <x v="4"/>
          </reference>
        </references>
      </pivotArea>
    </format>
    <format dxfId="592">
      <pivotArea dataOnly="0" fieldPosition="0">
        <references count="1">
          <reference field="6" count="1">
            <x v="5"/>
          </reference>
        </references>
      </pivotArea>
    </format>
    <format dxfId="591">
      <pivotArea dataOnly="0" fieldPosition="0">
        <references count="1">
          <reference field="6" count="1">
            <x v="6"/>
          </reference>
        </references>
      </pivotArea>
    </format>
    <format dxfId="590">
      <pivotArea dataOnly="0" fieldPosition="0">
        <references count="1">
          <reference field="6" count="4">
            <x v="0"/>
            <x v="1"/>
            <x v="2"/>
            <x v="3"/>
          </reference>
        </references>
      </pivotArea>
    </format>
    <format dxfId="58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4"/>
          </reference>
          <reference field="7" count="1">
            <x v="10"/>
          </reference>
        </references>
      </pivotArea>
    </format>
    <format dxfId="58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4"/>
          </reference>
          <reference field="7" count="1">
            <x v="10"/>
          </reference>
        </references>
      </pivotArea>
    </format>
    <format dxfId="58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5"/>
          </reference>
          <reference field="7" count="1">
            <x v="15"/>
          </reference>
        </references>
      </pivotArea>
    </format>
    <format dxfId="58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5"/>
          </reference>
          <reference field="7" count="1">
            <x v="15"/>
          </reference>
        </references>
      </pivotArea>
    </format>
    <format dxfId="58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6"/>
          </reference>
          <reference field="7" count="1">
            <x v="12"/>
          </reference>
        </references>
      </pivotArea>
    </format>
    <format dxfId="58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6"/>
          </reference>
          <reference field="7" count="1">
            <x v="12"/>
          </reference>
        </references>
      </pivotArea>
    </format>
    <format dxfId="58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8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8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58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57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57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57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7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7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4"/>
          </reference>
          <reference field="7" count="1">
            <x v="10"/>
          </reference>
        </references>
      </pivotArea>
    </format>
    <format dxfId="57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4"/>
          </reference>
          <reference field="7" count="1">
            <x v="10"/>
          </reference>
        </references>
      </pivotArea>
    </format>
    <format dxfId="57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7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7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7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6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56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56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6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6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56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56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56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56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56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55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55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55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5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5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4"/>
          </reference>
          <reference field="7" count="1">
            <x v="14"/>
          </reference>
        </references>
      </pivotArea>
    </format>
    <format dxfId="55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4"/>
          </reference>
          <reference field="7" count="1">
            <x v="14"/>
          </reference>
        </references>
      </pivotArea>
    </format>
    <format dxfId="55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55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55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5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4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4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4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54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54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4"/>
          </reference>
          <reference field="7" count="1">
            <x v="10"/>
          </reference>
        </references>
      </pivotArea>
    </format>
    <format dxfId="54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4"/>
          </reference>
          <reference field="7" count="1">
            <x v="10"/>
          </reference>
        </references>
      </pivotArea>
    </format>
    <format dxfId="54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6"/>
          </reference>
          <reference field="7" count="1">
            <x v="12"/>
          </reference>
        </references>
      </pivotArea>
    </format>
    <format dxfId="54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6"/>
          </reference>
          <reference field="7" count="1">
            <x v="12"/>
          </reference>
        </references>
      </pivotArea>
    </format>
    <format dxfId="54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4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3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5"/>
          </reference>
          <reference field="7" count="1">
            <x v="11"/>
          </reference>
        </references>
      </pivotArea>
    </format>
    <format dxfId="53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5"/>
          </reference>
          <reference field="7" count="1">
            <x v="11"/>
          </reference>
        </references>
      </pivotArea>
    </format>
    <format dxfId="53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4"/>
          </reference>
          <reference field="7" count="1">
            <x v="10"/>
          </reference>
        </references>
      </pivotArea>
    </format>
    <format dxfId="53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4"/>
          </reference>
          <reference field="7" count="1">
            <x v="10"/>
          </reference>
        </references>
      </pivotArea>
    </format>
    <format dxfId="53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53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53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3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2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2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2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52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4"/>
          </reference>
        </references>
      </pivotArea>
    </format>
    <format dxfId="52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52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52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522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2"/>
          </reference>
        </references>
      </pivotArea>
    </format>
    <format dxfId="52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52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51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1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517">
      <pivotArea dataOnly="0" fieldPosition="0">
        <references count="1">
          <reference field="7" count="0"/>
        </references>
      </pivotArea>
    </format>
    <format dxfId="516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515">
      <pivotArea collapsedLevelsAreSubtotals="1" fieldPosition="0">
        <references count="1">
          <reference field="1" count="0"/>
        </references>
      </pivotArea>
    </format>
    <format dxfId="514">
      <pivotArea collapsedLevelsAreSubtotals="1" fieldPosition="0">
        <references count="2">
          <reference field="1" count="0" selected="0"/>
          <reference field="2" count="0"/>
        </references>
      </pivotArea>
    </format>
    <format dxfId="513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12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11">
      <pivotArea dataOnly="0" labelOnly="1" fieldPosition="0">
        <references count="1">
          <reference field="1" count="0"/>
        </references>
      </pivotArea>
    </format>
    <format dxfId="510">
      <pivotArea dataOnly="0" labelOnly="1" fieldPosition="0">
        <references count="2">
          <reference field="1" count="0" selected="0"/>
          <reference field="2" count="0"/>
        </references>
      </pivotArea>
    </format>
    <format dxfId="509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08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07">
      <pivotArea collapsedLevelsAreSubtotals="1" fieldPosition="0">
        <references count="1">
          <reference field="1" count="0"/>
        </references>
      </pivotArea>
    </format>
    <format dxfId="506">
      <pivotArea collapsedLevelsAreSubtotals="1" fieldPosition="0">
        <references count="2">
          <reference field="1" count="0" selected="0"/>
          <reference field="2" count="0"/>
        </references>
      </pivotArea>
    </format>
    <format dxfId="505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04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503">
      <pivotArea dataOnly="0" labelOnly="1" fieldPosition="0">
        <references count="1">
          <reference field="1" count="0"/>
        </references>
      </pivotArea>
    </format>
    <format dxfId="502">
      <pivotArea dataOnly="0" labelOnly="1" fieldPosition="0">
        <references count="2">
          <reference field="1" count="0" selected="0"/>
          <reference field="2" count="0"/>
        </references>
      </pivotArea>
    </format>
    <format dxfId="501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500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9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49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49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49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49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494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49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492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49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490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489">
      <pivotArea dataOnly="0" labelOnly="1" outline="0" fieldPosition="0">
        <references count="1">
          <reference field="0" count="0"/>
        </references>
      </pivotArea>
    </format>
    <format dxfId="488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</references>
      </pivotArea>
    </format>
    <format dxfId="48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0"/>
          </reference>
        </references>
      </pivotArea>
    </format>
    <format dxfId="486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485">
      <pivotArea dataOnly="0" labelOnly="1" fieldPosition="0">
        <references count="1">
          <reference field="8" count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8">
    <rowHierarchyUsage hierarchyUsage="22"/>
    <rowHierarchyUsage hierarchyUsage="23"/>
    <rowHierarchyUsage hierarchyUsage="24"/>
    <rowHierarchyUsage hierarchyUsage="25"/>
    <rowHierarchyUsage hierarchyUsage="26"/>
    <rowHierarchyUsage hierarchyUsage="29"/>
    <rowHierarchyUsage hierarchyUsage="30"/>
    <rowHierarchyUsage hierarchyUsage="3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name="Zaokretna tablica18" cacheId="13" applyNumberFormats="0" applyBorderFormats="0" applyFontFormats="0" applyPatternFormats="0" applyAlignmentFormats="0" applyWidthHeightFormats="1" dataCaption="Vrijednosti" tag="d8ae81e3-8252-4f03-bbf1-17aced5a5315" updatedVersion="6" minRefreshableVersion="3" subtotalHiddenItems="1" colGrandTotals="0" itemPrintTitles="1" createdVersion="8" indent="0" outline="1" outlineData="1" multipleFieldFilters="0" rowHeaderCaption="">
  <location ref="A13:A24" firstHeaderRow="1" firstDataRow="1" firstDataCol="1" rowPageCount="1" colPageCount="1"/>
  <pivotFields count="10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allDrilled="1" showAll="0" dataSourceSort="1" defaultAttributeDrillState="1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axis="axisRow" allDrilled="1" showAll="0">
      <items count="7">
        <item x="0" e="0"/>
        <item x="1" e="0"/>
        <item x="2" e="0"/>
        <item x="3" e="0"/>
        <item x="4" e="0"/>
        <item x="5" e="0"/>
        <item t="default"/>
      </items>
    </pivotField>
  </pivotFields>
  <rowFields count="9">
    <field x="1"/>
    <field x="2"/>
    <field x="3"/>
    <field x="4"/>
    <field x="9"/>
    <field x="5"/>
    <field x="6"/>
    <field x="7"/>
    <field x="8"/>
  </rowFields>
  <rowItems count="11">
    <i>
      <x/>
    </i>
    <i r="1">
      <x/>
    </i>
    <i r="2">
      <x/>
    </i>
    <i r="3">
      <x/>
    </i>
    <i r="4">
      <x/>
    </i>
    <i r="4">
      <x v="1"/>
    </i>
    <i r="4">
      <x v="2"/>
    </i>
    <i r="4">
      <x v="3"/>
    </i>
    <i r="4">
      <x v="4"/>
    </i>
    <i r="4">
      <x v="5"/>
    </i>
    <i t="grand">
      <x/>
    </i>
  </rowItems>
  <pageFields count="1">
    <pageField fld="0" hier="28" name="[BazaZaUpit].[Konto Broj i Naziv 1].[All]" cap="All"/>
  </pageFields>
  <formats count="152">
    <format dxfId="446">
      <pivotArea type="all" dataOnly="0" outline="0" fieldPosition="0"/>
    </format>
    <format dxfId="445">
      <pivotArea type="all" dataOnly="0" outline="0" fieldPosition="0"/>
    </format>
    <format dxfId="444">
      <pivotArea outline="0" collapsedLevelsAreSubtotals="1" fieldPosition="0"/>
    </format>
    <format dxfId="443">
      <pivotArea outline="0" collapsedLevelsAreSubtotals="1" fieldPosition="0"/>
    </format>
    <format dxfId="442">
      <pivotArea type="all" dataOnly="0" outline="0" fieldPosition="0"/>
    </format>
    <format dxfId="441">
      <pivotArea outline="0" collapsedLevelsAreSubtotals="1" fieldPosition="0"/>
    </format>
    <format dxfId="440">
      <pivotArea field="0" type="button" dataOnly="0" labelOnly="1" outline="0" axis="axisPage" fieldPosition="0"/>
    </format>
    <format dxfId="439">
      <pivotArea field="0" type="button" dataOnly="0" labelOnly="1" outline="0" axis="axisPage" fieldPosition="0"/>
    </format>
    <format dxfId="43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3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3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35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3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3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3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3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3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9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42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1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20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1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1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41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416">
      <pivotArea collapsedLevelsAreSubtotals="1" fieldPosition="0">
        <references count="1">
          <reference field="1" count="0"/>
        </references>
      </pivotArea>
    </format>
    <format dxfId="415">
      <pivotArea collapsedLevelsAreSubtotals="1" fieldPosition="0">
        <references count="2">
          <reference field="1" count="0" selected="0"/>
          <reference field="2" count="0"/>
        </references>
      </pivotArea>
    </format>
    <format dxfId="414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1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12">
      <pivotArea dataOnly="0" labelOnly="1" fieldPosition="0">
        <references count="1">
          <reference field="1" count="0"/>
        </references>
      </pivotArea>
    </format>
    <format dxfId="411">
      <pivotArea dataOnly="0" labelOnly="1" fieldPosition="0">
        <references count="2">
          <reference field="1" count="0" selected="0"/>
          <reference field="2" count="0"/>
        </references>
      </pivotArea>
    </format>
    <format dxfId="41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0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08">
      <pivotArea collapsedLevelsAreSubtotals="1" fieldPosition="0">
        <references count="1">
          <reference field="1" count="0"/>
        </references>
      </pivotArea>
    </format>
    <format dxfId="407">
      <pivotArea collapsedLevelsAreSubtotals="1" fieldPosition="0">
        <references count="2">
          <reference field="1" count="0" selected="0"/>
          <reference field="2" count="0"/>
        </references>
      </pivotArea>
    </format>
    <format dxfId="406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05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04">
      <pivotArea dataOnly="0" labelOnly="1" fieldPosition="0">
        <references count="1">
          <reference field="1" count="0"/>
        </references>
      </pivotArea>
    </format>
    <format dxfId="403">
      <pivotArea dataOnly="0" labelOnly="1" fieldPosition="0">
        <references count="2">
          <reference field="1" count="0" selected="0"/>
          <reference field="2" count="0"/>
        </references>
      </pivotArea>
    </format>
    <format dxfId="402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401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40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1048832"/>
          </reference>
        </references>
      </pivotArea>
    </format>
    <format dxfId="399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  <reference field="9" count="1" selected="0">
            <x v="1048832"/>
          </reference>
        </references>
      </pivotArea>
    </format>
    <format dxfId="39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  <reference field="9" count="1" selected="0">
            <x v="1048832"/>
          </reference>
        </references>
      </pivotArea>
    </format>
    <format dxfId="397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3">
            <x v="0"/>
            <x v="1"/>
            <x v="2"/>
          </reference>
          <reference field="9" count="1" selected="0">
            <x v="1048832"/>
          </reference>
        </references>
      </pivotArea>
    </format>
    <format dxfId="396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1048832"/>
          </reference>
        </references>
      </pivotArea>
    </format>
    <format dxfId="395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1048832"/>
          </reference>
        </references>
      </pivotArea>
    </format>
    <format dxfId="394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1048832"/>
          </reference>
        </references>
      </pivotArea>
    </format>
    <format dxfId="393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  <reference field="9" count="1" selected="0">
            <x v="1048832"/>
          </reference>
        </references>
      </pivotArea>
    </format>
    <format dxfId="392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  <reference field="9" count="1" selected="0">
            <x v="1048832"/>
          </reference>
        </references>
      </pivotArea>
    </format>
    <format dxfId="391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3">
            <x v="0"/>
            <x v="1"/>
            <x v="3"/>
          </reference>
          <reference field="9" count="1" selected="0">
            <x v="1048832"/>
          </reference>
        </references>
      </pivotArea>
    </format>
    <format dxfId="390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1048832"/>
          </reference>
        </references>
      </pivotArea>
    </format>
    <format dxfId="389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  <reference field="9" count="1" selected="0">
            <x v="1048832"/>
          </reference>
        </references>
      </pivotArea>
    </format>
    <format dxfId="388">
      <pivotArea collapsedLevelsAreSubtotals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1048832"/>
          </reference>
        </references>
      </pivotArea>
    </format>
    <format dxfId="387">
      <pivotArea dataOnly="0" labelOnly="1" fieldPosition="0">
        <references count="6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  <reference field="9" count="1" selected="0">
            <x v="1048832"/>
          </reference>
        </references>
      </pivotArea>
    </format>
    <format dxfId="38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38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38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38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38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1">
            <x v="1048832"/>
          </reference>
        </references>
      </pivotArea>
    </format>
    <format dxfId="38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9" count="0"/>
        </references>
      </pivotArea>
    </format>
    <format dxfId="38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9" count="1" selected="0">
            <x v="1048832"/>
          </reference>
        </references>
      </pivotArea>
    </format>
    <format dxfId="37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7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9" count="1" selected="0">
            <x v="1048832"/>
          </reference>
        </references>
      </pivotArea>
    </format>
    <format dxfId="37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1048832"/>
          </reference>
        </references>
      </pivotArea>
    </format>
    <format dxfId="37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7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74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5"/>
          </reference>
          <reference field="9" count="1" selected="0">
            <x v="1048832"/>
          </reference>
        </references>
      </pivotArea>
    </format>
    <format dxfId="373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0"/>
          </reference>
          <reference field="9" count="1" selected="0">
            <x v="1048832"/>
          </reference>
        </references>
      </pivotArea>
    </format>
    <format dxfId="37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7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2"/>
          </reference>
          <reference field="9" count="1" selected="0">
            <x v="1048832"/>
          </reference>
        </references>
      </pivotArea>
    </format>
    <format dxfId="37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3"/>
          </reference>
          <reference field="9" count="1" selected="0">
            <x v="1048832"/>
          </reference>
        </references>
      </pivotArea>
    </format>
    <format dxfId="36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6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6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6">
            <x v="0"/>
            <x v="1"/>
            <x v="2"/>
            <x v="3"/>
            <x v="4"/>
            <x v="5"/>
          </reference>
          <reference field="9" count="1" selected="0">
            <x v="1048832"/>
          </reference>
        </references>
      </pivotArea>
    </format>
    <format dxfId="36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6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6"/>
          </reference>
          <reference field="9" count="1" selected="0">
            <x v="1048832"/>
          </reference>
        </references>
      </pivotArea>
    </format>
    <format dxfId="36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6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4"/>
            <x v="6"/>
          </reference>
          <reference field="9" count="1" selected="0">
            <x v="1048832"/>
          </reference>
        </references>
      </pivotArea>
    </format>
    <format dxfId="36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6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2"/>
          </reference>
          <reference field="9" count="1" selected="0">
            <x v="1048832"/>
          </reference>
        </references>
      </pivotArea>
    </format>
    <format dxfId="36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5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2"/>
            <x v="4"/>
          </reference>
          <reference field="9" count="1" selected="0">
            <x v="1048832"/>
          </reference>
        </references>
      </pivotArea>
    </format>
    <format dxfId="35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1048832"/>
          </reference>
        </references>
      </pivotArea>
    </format>
    <format dxfId="35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5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6"/>
          </reference>
          <reference field="9" count="1" selected="0">
            <x v="1048832"/>
          </reference>
        </references>
      </pivotArea>
    </format>
    <format dxfId="35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5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5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1048832"/>
          </reference>
        </references>
      </pivotArea>
    </format>
    <format dxfId="35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5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5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4"/>
          </reference>
          <reference field="9" count="1" selected="0">
            <x v="1048832"/>
          </reference>
        </references>
      </pivotArea>
    </format>
    <format dxfId="34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4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4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1048832"/>
          </reference>
        </references>
      </pivotArea>
    </format>
    <format dxfId="34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4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2"/>
          </reference>
          <reference field="9" count="1" selected="0">
            <x v="1048832"/>
          </reference>
        </references>
      </pivotArea>
    </format>
    <format dxfId="34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4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4">
            <x v="0"/>
            <x v="1"/>
            <x v="2"/>
            <x v="4"/>
          </reference>
          <reference field="9" count="1" selected="0">
            <x v="1048832"/>
          </reference>
        </references>
      </pivotArea>
    </format>
    <format dxfId="34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4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2"/>
          </reference>
          <reference field="9" count="1" selected="0">
            <x v="1048832"/>
          </reference>
        </references>
      </pivotArea>
    </format>
    <format dxfId="34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3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2"/>
          </reference>
          <reference field="6" count="3">
            <x v="1"/>
            <x v="2"/>
            <x v="4"/>
          </reference>
          <reference field="9" count="1" selected="0">
            <x v="1048832"/>
          </reference>
        </references>
      </pivotArea>
    </format>
    <format dxfId="33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1048832"/>
          </reference>
        </references>
      </pivotArea>
    </format>
    <format dxfId="33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3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6"/>
          </reference>
          <reference field="9" count="1" selected="0">
            <x v="1048832"/>
          </reference>
        </references>
      </pivotArea>
    </format>
    <format dxfId="33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3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3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1048832"/>
          </reference>
        </references>
      </pivotArea>
    </format>
    <format dxfId="33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3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30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2">
            <x v="1"/>
            <x v="4"/>
          </reference>
          <reference field="9" count="1" selected="0">
            <x v="1048832"/>
          </reference>
        </references>
      </pivotArea>
    </format>
    <format dxfId="32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28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2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0"/>
          </reference>
          <reference field="9" count="1" selected="0">
            <x v="1048832"/>
          </reference>
        </references>
      </pivotArea>
    </format>
    <format dxfId="32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2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2"/>
          </reference>
          <reference field="9" count="1" selected="0">
            <x v="1048832"/>
          </reference>
        </references>
      </pivotArea>
    </format>
    <format dxfId="32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2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3"/>
          </reference>
          <reference field="6" count="4">
            <x v="0"/>
            <x v="1"/>
            <x v="2"/>
            <x v="4"/>
          </reference>
          <reference field="9" count="1" selected="0">
            <x v="1048832"/>
          </reference>
        </references>
      </pivotArea>
    </format>
    <format dxfId="32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2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6"/>
          </reference>
          <reference field="9" count="1" selected="0">
            <x v="1048832"/>
          </reference>
        </references>
      </pivotArea>
    </format>
    <format dxfId="32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19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1"/>
          </reference>
          <reference field="6" count="3">
            <x v="1"/>
            <x v="4"/>
            <x v="6"/>
          </reference>
          <reference field="9" count="1" selected="0">
            <x v="1048832"/>
          </reference>
        </references>
      </pivotArea>
    </format>
    <format dxfId="31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1048832"/>
          </reference>
        </references>
      </pivotArea>
    </format>
    <format dxfId="317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1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6"/>
          </reference>
          <reference field="9" count="1" selected="0">
            <x v="1048832"/>
          </reference>
        </references>
      </pivotArea>
    </format>
    <format dxfId="315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1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1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1048832"/>
          </reference>
        </references>
      </pivotArea>
    </format>
    <format dxfId="312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0"/>
          </reference>
          <reference field="9" count="1" selected="0">
            <x v="1048832"/>
          </reference>
        </references>
      </pivotArea>
    </format>
    <format dxfId="311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1"/>
          </reference>
          <reference field="9" count="1" selected="0">
            <x v="1048832"/>
          </reference>
        </references>
      </pivotArea>
    </format>
    <format dxfId="310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6"/>
          </reference>
          <reference field="9" count="1" selected="0">
            <x v="1048832"/>
          </reference>
        </references>
      </pivotArea>
    </format>
    <format dxfId="309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4"/>
          </reference>
          <reference field="9" count="1" selected="0">
            <x v="1048832"/>
          </reference>
        </references>
      </pivotArea>
    </format>
    <format dxfId="308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07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4"/>
          </reference>
          <reference field="6" count="5">
            <x v="0"/>
            <x v="1"/>
            <x v="4"/>
            <x v="5"/>
            <x v="6"/>
          </reference>
          <reference field="9" count="1" selected="0">
            <x v="1048832"/>
          </reference>
        </references>
      </pivotArea>
    </format>
    <format dxfId="306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05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04">
      <pivotArea collapsedLevelsAreSubtotals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03">
      <pivotArea dataOnly="0" labelOnly="1" fieldPosition="0">
        <references count="7">
          <reference field="1" count="0" selected="0"/>
          <reference field="2" count="0" selected="0"/>
          <reference field="3" count="0" selected="0"/>
          <reference field="4" count="0" selected="0"/>
          <reference field="5" count="1" selected="0">
            <x v="0"/>
          </reference>
          <reference field="6" count="1">
            <x v="5"/>
          </reference>
          <reference field="9" count="1" selected="0">
            <x v="1048832"/>
          </reference>
        </references>
      </pivotArea>
    </format>
    <format dxfId="302">
      <pivotArea grandRow="1" outline="0" collapsedLevelsAreSubtotals="1" fieldPosition="0"/>
    </format>
    <format dxfId="301">
      <pivotArea dataOnly="0" labelOnly="1" grandRow="1" outline="0" fieldPosition="0"/>
    </format>
    <format dxfId="300">
      <pivotArea dataOnly="0" labelOnly="1" outline="0" fieldPosition="0">
        <references count="1">
          <reference field="0" count="0"/>
        </references>
      </pivotArea>
    </format>
    <format dxfId="299">
      <pivotArea dataOnly="0" labelOnly="1" fieldPosition="0">
        <references count="1">
          <reference field="8" count="0"/>
        </references>
      </pivotArea>
    </format>
    <format dxfId="298">
      <pivotArea dataOnly="0" labelOnly="1" fieldPosition="0">
        <references count="1">
          <reference field="7" count="0"/>
        </references>
      </pivotArea>
    </format>
    <format dxfId="297">
      <pivotArea dataOnly="0" labelOnly="1" fieldPosition="0">
        <references count="1">
          <reference field="6" count="0"/>
        </references>
      </pivotArea>
    </format>
    <format dxfId="296">
      <pivotArea dataOnly="0" labelOnly="1" fieldPosition="0">
        <references count="1">
          <reference field="5" count="0"/>
        </references>
      </pivotArea>
    </format>
    <format dxfId="295">
      <pivotArea dataOnly="0" labelOnly="1" fieldPosition="0">
        <references count="1">
          <reference field="9" count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22"/>
    <rowHierarchyUsage hierarchyUsage="23"/>
    <rowHierarchyUsage hierarchyUsage="24"/>
    <rowHierarchyUsage hierarchyUsage="25"/>
    <rowHierarchyUsage hierarchyUsage="27"/>
    <rowHierarchyUsage hierarchyUsage="26"/>
    <rowHierarchyUsage hierarchyUsage="29"/>
    <rowHierarchyUsage hierarchyUsage="30"/>
    <rowHierarchyUsage hierarchyUsage="31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name="Zaokretna tablica18" cacheId="6" applyNumberFormats="0" applyBorderFormats="0" applyFontFormats="0" applyPatternFormats="0" applyAlignmentFormats="0" applyWidthHeightFormats="1" dataCaption="Vrijednosti" tag="2332d41a-42b4-479d-b356-d10a734c8980" updatedVersion="6" minRefreshableVersion="3" subtotalHiddenItems="1" colGrandTotals="0" itemPrintTitles="1" createdVersion="8" indent="0" outline="1" outlineData="1" multipleFieldFilters="0" rowHeaderCaption="">
  <location ref="A59:F171" firstHeaderRow="0" firstDataRow="1" firstDataCol="1" rowPageCount="1" colPageCount="1"/>
  <pivotFields count="15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9">
    <field x="1"/>
    <field x="2"/>
    <field x="3"/>
    <field x="4"/>
    <field x="5"/>
    <field x="8"/>
    <field x="6"/>
    <field x="9"/>
    <field x="7"/>
  </rowFields>
  <rowItems count="112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8">
      <x v="5"/>
    </i>
    <i r="8">
      <x v="6"/>
    </i>
    <i r="7">
      <x v="4"/>
    </i>
    <i r="8">
      <x v="7"/>
    </i>
    <i r="8">
      <x v="8"/>
    </i>
    <i r="8">
      <x v="9"/>
    </i>
    <i r="8">
      <x v="10"/>
    </i>
    <i r="8">
      <x v="11"/>
    </i>
    <i r="7">
      <x v="5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7">
      <x v="6"/>
    </i>
    <i r="8">
      <x v="20"/>
    </i>
    <i r="8">
      <x v="21"/>
    </i>
    <i r="8">
      <x v="22"/>
    </i>
    <i r="8">
      <x v="23"/>
    </i>
    <i r="8">
      <x v="24"/>
    </i>
    <i r="8">
      <x v="25"/>
    </i>
    <i r="6">
      <x v="2"/>
    </i>
    <i r="7">
      <x v="7"/>
    </i>
    <i r="8">
      <x v="26"/>
    </i>
    <i r="6">
      <x v="3"/>
    </i>
    <i r="7">
      <x v="8"/>
    </i>
    <i r="8">
      <x v="27"/>
    </i>
    <i r="6">
      <x v="4"/>
    </i>
    <i r="7">
      <x v="9"/>
    </i>
    <i r="8">
      <x v="28"/>
    </i>
    <i r="8">
      <x v="29"/>
    </i>
    <i r="8">
      <x v="30"/>
    </i>
    <i r="6">
      <x v="5"/>
    </i>
    <i r="7">
      <x v="10"/>
    </i>
    <i r="8">
      <x v="31"/>
    </i>
    <i r="5">
      <x v="1"/>
    </i>
    <i r="6">
      <x/>
    </i>
    <i r="7">
      <x v="1"/>
    </i>
    <i r="8">
      <x v="2"/>
    </i>
    <i r="6">
      <x v="1"/>
    </i>
    <i r="7">
      <x v="3"/>
    </i>
    <i r="8">
      <x v="4"/>
    </i>
    <i r="7">
      <x v="4"/>
    </i>
    <i r="8">
      <x v="32"/>
    </i>
    <i r="7">
      <x v="5"/>
    </i>
    <i r="8">
      <x v="12"/>
    </i>
    <i r="8">
      <x v="16"/>
    </i>
    <i r="8">
      <x v="18"/>
    </i>
    <i r="7">
      <x v="11"/>
    </i>
    <i r="8">
      <x v="33"/>
    </i>
    <i r="7">
      <x v="6"/>
    </i>
    <i r="8">
      <x v="22"/>
    </i>
    <i r="5">
      <x v="2"/>
    </i>
    <i r="6">
      <x v="5"/>
    </i>
    <i r="7">
      <x v="10"/>
    </i>
    <i r="8">
      <x v="31"/>
    </i>
    <i r="5">
      <x v="3"/>
    </i>
    <i r="6">
      <x v="5"/>
    </i>
    <i r="7">
      <x v="10"/>
    </i>
    <i r="8">
      <x v="31"/>
    </i>
    <i r="4">
      <x v="1"/>
    </i>
    <i r="5">
      <x/>
    </i>
    <i r="6">
      <x v="1"/>
    </i>
    <i r="7">
      <x v="5"/>
    </i>
    <i r="8">
      <x v="13"/>
    </i>
    <i r="8">
      <x v="16"/>
    </i>
    <i r="8">
      <x v="34"/>
    </i>
    <i r="6">
      <x v="6"/>
    </i>
    <i r="7">
      <x v="12"/>
    </i>
    <i r="8">
      <x v="35"/>
    </i>
    <i r="6">
      <x v="4"/>
    </i>
    <i r="7">
      <x v="9"/>
    </i>
    <i r="8">
      <x v="28"/>
    </i>
    <i r="4">
      <x v="2"/>
    </i>
    <i r="5">
      <x/>
    </i>
    <i r="6">
      <x v="1"/>
    </i>
    <i r="7">
      <x v="4"/>
    </i>
    <i r="8">
      <x v="8"/>
    </i>
    <i r="8">
      <x v="9"/>
    </i>
    <i r="8">
      <x v="10"/>
    </i>
    <i r="7">
      <x v="5"/>
    </i>
    <i r="8">
      <x v="13"/>
    </i>
    <i r="8">
      <x v="19"/>
    </i>
    <i r="7">
      <x v="6"/>
    </i>
    <i r="8">
      <x v="21"/>
    </i>
    <i r="6">
      <x v="2"/>
    </i>
    <i r="7">
      <x v="13"/>
    </i>
    <i r="8">
      <x v="36"/>
    </i>
    <i r="6">
      <x v="4"/>
    </i>
    <i r="7">
      <x v="14"/>
    </i>
    <i r="8">
      <x v="3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28" name="[BazaZaUpit].[Konto Broj i Naziv 1].[All]" cap="All"/>
  </pageFields>
  <dataFields count="5">
    <dataField fld="10" subtotal="count" baseField="0" baseItem="0"/>
    <dataField fld="11" subtotal="count" baseField="0" baseItem="0"/>
    <dataField fld="12" subtotal="count" baseField="0" baseItem="0"/>
    <dataField fld="13" subtotal="count" baseField="0" baseItem="0"/>
    <dataField fld="14" subtotal="count" baseField="0" baseItem="0"/>
  </dataFields>
  <formats count="72">
    <format dxfId="249">
      <pivotArea type="all" dataOnly="0" outline="0" fieldPosition="0"/>
    </format>
    <format dxfId="248">
      <pivotArea type="all" dataOnly="0" outline="0" fieldPosition="0"/>
    </format>
    <format dxfId="247">
      <pivotArea outline="0" collapsedLevelsAreSubtotals="1" fieldPosition="0"/>
    </format>
    <format dxfId="246">
      <pivotArea outline="0" collapsedLevelsAreSubtotals="1" fieldPosition="0"/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field="0" type="button" dataOnly="0" labelOnly="1" outline="0" axis="axisPage" fieldPosition="0"/>
    </format>
    <format dxfId="242">
      <pivotArea field="0" type="button" dataOnly="0" labelOnly="1" outline="0" axis="axisPage" fieldPosition="0"/>
    </format>
    <format dxfId="241">
      <pivotArea collapsedLevelsAreSubtotals="1" fieldPosition="0">
        <references count="2">
          <reference field="1" count="0" selected="0"/>
          <reference field="2" count="0"/>
        </references>
      </pivotArea>
    </format>
    <format dxfId="24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39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38">
      <pivotArea dataOnly="0" labelOnly="1" fieldPosition="0">
        <references count="2">
          <reference field="1" count="0" selected="0"/>
          <reference field="2" count="0"/>
        </references>
      </pivotArea>
    </format>
    <format dxfId="237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36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35">
      <pivotArea collapsedLevelsAreSubtotals="1" fieldPosition="0">
        <references count="2">
          <reference field="1" count="0" selected="0"/>
          <reference field="2" count="0"/>
        </references>
      </pivotArea>
    </format>
    <format dxfId="234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3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32">
      <pivotArea dataOnly="0" labelOnly="1" fieldPosition="0">
        <references count="2">
          <reference field="1" count="0" selected="0"/>
          <reference field="2" count="0"/>
        </references>
      </pivotArea>
    </format>
    <format dxfId="231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30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2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22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22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22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22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224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23">
      <pivotArea grandRow="1" outline="0" collapsedLevelsAreSubtotals="1" fieldPosition="0"/>
    </format>
    <format dxfId="222">
      <pivotArea dataOnly="0" labelOnly="1" grandRow="1" outline="0" fieldPosition="0"/>
    </format>
    <format dxfId="221">
      <pivotArea field="1" type="button" dataOnly="0" labelOnly="1" outline="0" axis="axisRow" fieldPosition="0"/>
    </format>
    <format dxfId="220">
      <pivotArea collapsedLevelsAreSubtotals="1" fieldPosition="0">
        <references count="1">
          <reference field="1" count="0"/>
        </references>
      </pivotArea>
    </format>
    <format dxfId="219">
      <pivotArea collapsedLevelsAreSubtotals="1" fieldPosition="0">
        <references count="2">
          <reference field="1" count="0" selected="0"/>
          <reference field="2" count="0"/>
        </references>
      </pivotArea>
    </format>
    <format dxfId="218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17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1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21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21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213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21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211">
      <pivotArea dataOnly="0" labelOnly="1" fieldPosition="0">
        <references count="1">
          <reference field="1" count="0"/>
        </references>
      </pivotArea>
    </format>
    <format dxfId="210">
      <pivotArea dataOnly="0" labelOnly="1" fieldPosition="0">
        <references count="2">
          <reference field="1" count="0" selected="0"/>
          <reference field="2" count="0"/>
        </references>
      </pivotArea>
    </format>
    <format dxfId="209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08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07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06">
      <pivotArea collapsedLevelsAreSubtotals="1" fieldPosition="0">
        <references count="1">
          <reference field="1" count="0"/>
        </references>
      </pivotArea>
    </format>
    <format dxfId="205">
      <pivotArea collapsedLevelsAreSubtotals="1" fieldPosition="0">
        <references count="2">
          <reference field="1" count="0" selected="0"/>
          <reference field="2" count="0"/>
        </references>
      </pivotArea>
    </format>
    <format dxfId="204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03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02">
      <pivotArea dataOnly="0" labelOnly="1" fieldPosition="0">
        <references count="1">
          <reference field="1" count="0"/>
        </references>
      </pivotArea>
    </format>
    <format dxfId="201">
      <pivotArea dataOnly="0" labelOnly="1" fieldPosition="0">
        <references count="2">
          <reference field="1" count="0" selected="0"/>
          <reference field="2" count="0"/>
        </references>
      </pivotArea>
    </format>
    <format dxfId="200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99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19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0"/>
          </reference>
        </references>
      </pivotArea>
    </format>
    <format dxfId="19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196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195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3"/>
          </reference>
        </references>
      </pivotArea>
    </format>
    <format dxfId="19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4"/>
          </reference>
        </references>
      </pivotArea>
    </format>
    <format dxfId="19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192">
      <pivotArea dataOnly="0" labelOnly="1" fieldPosition="0">
        <references count="1">
          <reference field="5" count="0"/>
        </references>
      </pivotArea>
    </format>
    <format dxfId="191">
      <pivotArea dataOnly="0" labelOnly="1" fieldPosition="0">
        <references count="1">
          <reference field="8" count="0"/>
        </references>
      </pivotArea>
    </format>
    <format dxfId="190">
      <pivotArea dataOnly="0" labelOnly="1" fieldPosition="0">
        <references count="1">
          <reference field="6" count="0"/>
        </references>
      </pivotArea>
    </format>
    <format dxfId="189">
      <pivotArea dataOnly="0" labelOnly="1" fieldPosition="0">
        <references count="1">
          <reference field="7" count="0"/>
        </references>
      </pivotArea>
    </format>
    <format dxfId="18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1"/>
          </reference>
        </references>
      </pivotArea>
    </format>
    <format dxfId="18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1">
            <x v="2"/>
          </reference>
        </references>
      </pivotArea>
    </format>
    <format dxfId="186">
      <pivotArea dataOnly="0" labelOnly="1" grandRow="1" outline="0" fieldPosition="0"/>
    </format>
    <format dxfId="185">
      <pivotArea dataOnly="0" labelOnly="1" grandRow="1" outline="0" fieldPosition="0"/>
    </format>
    <format dxfId="184">
      <pivotArea grandRow="1" outline="0" collapsedLevelsAreSubtotals="1" fieldPosition="0"/>
    </format>
    <format dxfId="183">
      <pivotArea dataOnly="0" labelOnly="1" grandRow="1" outline="0" fieldPosition="0"/>
    </format>
    <format dxfId="182">
      <pivotArea grandRow="1" outline="0" collapsedLevelsAreSubtotals="1" fieldPosition="0"/>
    </format>
    <format dxfId="181">
      <pivotArea grandRow="1" outline="0" collapsedLevelsAreSubtotals="1" fieldPosition="0"/>
    </format>
    <format dxfId="180">
      <pivotArea dataOnly="0" fieldPosition="0">
        <references count="1">
          <reference field="8" count="1">
            <x v="0"/>
          </reference>
        </references>
      </pivotArea>
    </format>
    <format dxfId="179">
      <pivotArea dataOnly="0" fieldPosition="0">
        <references count="1">
          <reference field="8" count="1">
            <x v="0"/>
          </reference>
        </references>
      </pivotArea>
    </format>
    <format dxfId="178">
      <pivotArea dataOnly="0" fieldPosition="0">
        <references count="1">
          <reference field="8" count="1">
            <x v="1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9"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9"/>
    <rowHierarchyUsage hierarchyUsage="30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name="Zaokretna tablica1" cacheId="9" applyNumberFormats="0" applyBorderFormats="0" applyFontFormats="0" applyPatternFormats="0" applyAlignmentFormats="0" applyWidthHeightFormats="1" dataCaption="Vrijednosti" tag="7adb4ebe-8382-44ac-ac6c-95e459425164" updatedVersion="6" minRefreshableVersion="3" subtotalHiddenItems="1" rowGrandTotals="0" colGrandTotals="0" itemPrintTitles="1" createdVersion="8" indent="0" outline="1" outlineData="1" multipleFieldFilters="0" rowHeaderCaption="">
  <location ref="A26:F34" firstHeaderRow="0" firstDataRow="1" firstDataCol="1" rowPageCount="1" colPageCount="1"/>
  <pivotFields count="12">
    <pivotField axis="axisPage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llDrilled="1" showAll="0" dataSourceSort="1" defaultAttributeDrillState="1"/>
  </pivotFields>
  <rowFields count="5">
    <field x="1"/>
    <field x="2"/>
    <field x="3"/>
    <field x="4"/>
    <field x="5"/>
  </rowFields>
  <rowItems count="8">
    <i>
      <x/>
    </i>
    <i r="1">
      <x/>
    </i>
    <i r="2">
      <x/>
    </i>
    <i r="3">
      <x/>
    </i>
    <i r="4">
      <x/>
    </i>
    <i r="4">
      <x v="1"/>
    </i>
    <i r="4">
      <x v="2"/>
    </i>
    <i r="4">
      <x v="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28" name="[BazaZaUpit].[Konto Broj i Naziv 1].[All]" cap="All"/>
  </pageFields>
  <dataFields count="5"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</dataFields>
  <formats count="45">
    <format dxfId="294">
      <pivotArea type="all" dataOnly="0" outline="0" fieldPosition="0"/>
    </format>
    <format dxfId="293">
      <pivotArea type="all" dataOnly="0" outline="0" fieldPosition="0"/>
    </format>
    <format dxfId="292">
      <pivotArea outline="0" collapsedLevelsAreSubtotals="1" fieldPosition="0"/>
    </format>
    <format dxfId="291">
      <pivotArea outline="0" collapsedLevelsAreSubtotals="1" fieldPosition="0"/>
    </format>
    <format dxfId="290">
      <pivotArea type="all" dataOnly="0" outline="0" fieldPosition="0"/>
    </format>
    <format dxfId="289">
      <pivotArea outline="0" collapsedLevelsAreSubtotals="1" fieldPosition="0"/>
    </format>
    <format dxfId="288">
      <pivotArea field="0" type="button" dataOnly="0" labelOnly="1" outline="0" axis="axisPage" fieldPosition="0"/>
    </format>
    <format dxfId="287">
      <pivotArea field="0" type="button" dataOnly="0" labelOnly="1" outline="0" axis="axisPage" fieldPosition="0"/>
    </format>
    <format dxfId="286">
      <pivotArea field="1" type="button" dataOnly="0" labelOnly="1" outline="0" axis="axisRow" fieldPosition="0"/>
    </format>
    <format dxfId="285">
      <pivotArea dataOnly="0" labelOnly="1" grandRow="1" outline="0" fieldPosition="0"/>
    </format>
    <format dxfId="284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83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82">
      <pivotArea collapsedLevelsAreSubtotals="1" fieldPosition="0">
        <references count="1">
          <reference field="1" count="0"/>
        </references>
      </pivotArea>
    </format>
    <format dxfId="281">
      <pivotArea collapsedLevelsAreSubtotals="1" fieldPosition="0">
        <references count="2">
          <reference field="1" count="0" selected="0"/>
          <reference field="2" count="0"/>
        </references>
      </pivotArea>
    </format>
    <format dxfId="280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79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78">
      <pivotArea dataOnly="0" labelOnly="1" fieldPosition="0">
        <references count="1">
          <reference field="1" count="0"/>
        </references>
      </pivotArea>
    </format>
    <format dxfId="277">
      <pivotArea dataOnly="0" labelOnly="1" fieldPosition="0">
        <references count="2">
          <reference field="1" count="0" selected="0"/>
          <reference field="2" count="0"/>
        </references>
      </pivotArea>
    </format>
    <format dxfId="276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75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74">
      <pivotArea collapsedLevelsAreSubtotals="1" fieldPosition="0">
        <references count="1">
          <reference field="1" count="0"/>
        </references>
      </pivotArea>
    </format>
    <format dxfId="273">
      <pivotArea collapsedLevelsAreSubtotals="1" fieldPosition="0">
        <references count="2">
          <reference field="1" count="0" selected="0"/>
          <reference field="2" count="0"/>
        </references>
      </pivotArea>
    </format>
    <format dxfId="272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71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70">
      <pivotArea dataOnly="0" labelOnly="1" fieldPosition="0">
        <references count="1">
          <reference field="1" count="0"/>
        </references>
      </pivotArea>
    </format>
    <format dxfId="269">
      <pivotArea dataOnly="0" labelOnly="1" fieldPosition="0">
        <references count="2">
          <reference field="1" count="0" selected="0"/>
          <reference field="2" count="0"/>
        </references>
      </pivotArea>
    </format>
    <format dxfId="26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67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0"/>
        </references>
      </pivotArea>
    </format>
    <format dxfId="266">
      <pivotArea grandRow="1" outline="0" collapsedLevelsAreSubtotals="1" fieldPosition="0"/>
    </format>
    <format dxfId="265">
      <pivotArea dataOnly="0" labelOnly="1" grandRow="1" outline="0" fieldPosition="0"/>
    </format>
    <format dxfId="264">
      <pivotArea grandRow="1" outline="0" collapsedLevelsAreSubtotals="1" fieldPosition="0"/>
    </format>
    <format dxfId="263">
      <pivotArea dataOnly="0" labelOnly="1" grandRow="1" outline="0" fieldPosition="0"/>
    </format>
    <format dxfId="262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61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58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57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0" selected="0"/>
          <reference field="5" count="0"/>
        </references>
      </pivotArea>
    </format>
    <format dxfId="256">
      <pivotArea dataOnly="0" labelOnly="1" grandRow="1" outline="0" fieldPosition="0"/>
    </format>
    <format dxfId="255">
      <pivotArea dataOnly="0" labelOnly="1" grandRow="1" outline="0" fieldPosition="0"/>
    </format>
    <format dxfId="254">
      <pivotArea dataOnly="0" labelOnly="1" grandRow="1" outline="0" fieldPosition="0"/>
    </format>
    <format dxfId="253">
      <pivotArea dataOnly="0" labelOnly="1" grandRow="1" outline="0" fieldPosition="0"/>
    </format>
    <format dxfId="252">
      <pivotArea dataOnly="0" labelOnly="1" grandRow="1" outline="0" fieldPosition="0"/>
    </format>
    <format dxfId="251">
      <pivotArea field="1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250">
      <pivotArea dataOnly="0" labelOnly="1" grandRow="1" outline="0" fieldPosition="0"/>
    </format>
  </formats>
  <pivotHierarchies count="103">
    <pivotHierarchy dragToData="1"/>
    <pivotHierarchy dragToData="1">
      <members count="2" level="1">
        <member name="[BazaZaUpit].[PRIHODI BROJ I NAZIV 1].&amp;[6 Prihodi poslovanja]"/>
        <member name="[BazaZaUpit].[PRIHODI BROJ I NAZIV 1].&amp;[7 Prihodi od prodaje nefinancijske imovin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2"/>
    <rowHierarchyUsage hierarchyUsage="23"/>
    <rowHierarchyUsage hierarchyUsage="24"/>
    <rowHierarchyUsage hierarchyUsage="25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name="OpciDio_Prihodi" cacheId="10" applyNumberFormats="0" applyBorderFormats="0" applyFontFormats="0" applyPatternFormats="0" applyAlignmentFormats="0" applyWidthHeightFormats="1" dataCaption="Vrijednosti" tag="25e7cff8-edab-4d97-b0d9-bbfa5131c3fd" updatedVersion="6" minRefreshableVersion="3" subtotalHiddenItems="1" colGrandTotals="0" itemPrintTitles="1" createdVersion="8" indent="0" outline="1" outlineData="1" multipleFieldFilters="0" rowHeaderCaption="Razred / Skupina / Izvor">
  <location ref="A13:F85" firstHeaderRow="0" firstDataRow="1" firstDataCol="1"/>
  <pivotFields count="12"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>
      <items count="7">
        <item x="0" e="0"/>
        <item x="1"/>
        <item x="2" e="0"/>
        <item x="3"/>
        <item x="4" e="0"/>
        <item x="5" e="0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7">
    <field x="3"/>
    <field x="0"/>
    <field x="1"/>
    <field x="2"/>
    <field x="6"/>
    <field x="4"/>
    <field x="5"/>
  </rowFields>
  <rowItems count="72">
    <i>
      <x/>
    </i>
    <i r="1">
      <x/>
    </i>
    <i r="2">
      <x/>
    </i>
    <i r="2">
      <x v="1"/>
    </i>
    <i r="3">
      <x/>
    </i>
    <i r="4">
      <x/>
    </i>
    <i r="5">
      <x/>
    </i>
    <i r="6">
      <x/>
    </i>
    <i r="2">
      <x v="2"/>
    </i>
    <i r="2">
      <x v="3"/>
    </i>
    <i r="3">
      <x v="1"/>
    </i>
    <i r="4">
      <x v="1"/>
    </i>
    <i r="5">
      <x v="1"/>
    </i>
    <i r="6">
      <x v="1"/>
    </i>
    <i r="6">
      <x v="2"/>
    </i>
    <i r="5">
      <x v="2"/>
    </i>
    <i r="6">
      <x v="3"/>
    </i>
    <i r="5">
      <x v="3"/>
    </i>
    <i r="6">
      <x v="4"/>
    </i>
    <i r="5">
      <x v="4"/>
    </i>
    <i r="6">
      <x v="5"/>
    </i>
    <i r="6">
      <x v="6"/>
    </i>
    <i r="6">
      <x v="7"/>
    </i>
    <i r="6">
      <x v="8"/>
    </i>
    <i r="5">
      <x v="5"/>
    </i>
    <i r="6">
      <x v="9"/>
    </i>
    <i r="6">
      <x v="10"/>
    </i>
    <i r="6">
      <x v="11"/>
    </i>
    <i r="6">
      <x v="12"/>
    </i>
    <i r="6">
      <x v="13"/>
    </i>
    <i r="5">
      <x v="6"/>
    </i>
    <i r="6">
      <x v="14"/>
    </i>
    <i r="6">
      <x v="15"/>
    </i>
    <i r="6">
      <x v="16"/>
    </i>
    <i r="6">
      <x v="17"/>
    </i>
    <i r="6">
      <x v="18"/>
    </i>
    <i r="6">
      <x v="19"/>
    </i>
    <i r="6">
      <x v="20"/>
    </i>
    <i r="6">
      <x v="21"/>
    </i>
    <i r="6">
      <x v="22"/>
    </i>
    <i r="5">
      <x v="7"/>
    </i>
    <i r="6">
      <x v="23"/>
    </i>
    <i r="6">
      <x v="24"/>
    </i>
    <i r="6">
      <x v="25"/>
    </i>
    <i r="6">
      <x v="26"/>
    </i>
    <i r="6">
      <x v="27"/>
    </i>
    <i r="6">
      <x v="28"/>
    </i>
    <i r="5">
      <x v="8"/>
    </i>
    <i r="6">
      <x v="29"/>
    </i>
    <i r="5">
      <x v="9"/>
    </i>
    <i r="6">
      <x v="30"/>
    </i>
    <i r="6">
      <x v="31"/>
    </i>
    <i r="5">
      <x v="10"/>
    </i>
    <i r="6">
      <x v="32"/>
    </i>
    <i r="5">
      <x v="11"/>
    </i>
    <i r="6">
      <x v="33"/>
    </i>
    <i r="5">
      <x/>
    </i>
    <i r="6">
      <x/>
    </i>
    <i r="6">
      <x v="34"/>
    </i>
    <i r="6">
      <x v="35"/>
    </i>
    <i r="5">
      <x v="12"/>
    </i>
    <i r="6">
      <x v="36"/>
    </i>
    <i r="5">
      <x v="13"/>
    </i>
    <i r="6">
      <x v="37"/>
    </i>
    <i r="4">
      <x v="2"/>
    </i>
    <i r="5">
      <x v="13"/>
    </i>
    <i r="6">
      <x v="37"/>
    </i>
    <i r="1">
      <x v="1"/>
    </i>
    <i r="2">
      <x v="4"/>
    </i>
    <i r="1">
      <x v="2"/>
    </i>
    <i r="2"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7" subtotal="count" baseField="0" baseItem="0"/>
    <dataField fld="8" subtotal="count" baseField="0" baseItem="0"/>
    <dataField fld="9" subtotal="count" baseField="0" baseItem="0"/>
    <dataField fld="10" subtotal="count" baseField="0" baseItem="0"/>
    <dataField fld="11" subtotal="count" baseField="0" baseItem="0"/>
  </dataFields>
  <formats count="75">
    <format dxfId="79">
      <pivotArea type="all" dataOnly="0" outline="0" fieldPosition="0"/>
    </format>
    <format dxfId="78">
      <pivotArea field="0" type="button" dataOnly="0" labelOnly="1" outline="0" axis="axisRow" fieldPosition="1"/>
    </format>
    <format dxfId="77">
      <pivotArea field="0" type="button" dataOnly="0" labelOnly="1" outline="0" axis="axisRow" fieldPosition="1"/>
    </format>
    <format dxfId="76">
      <pivotArea field="0" type="button" dataOnly="0" labelOnly="1" outline="0" axis="axisRow" fieldPosition="1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0" type="button" dataOnly="0" labelOnly="1" outline="0" axis="axisRow" fieldPosition="1"/>
    </format>
    <format dxfId="72">
      <pivotArea dataOnly="0" labelOnly="1" fieldPosition="0">
        <references count="1">
          <reference field="0" count="1">
            <x v="0"/>
          </reference>
        </references>
      </pivotArea>
    </format>
    <format dxfId="7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70">
      <pivotArea field="0" type="button" dataOnly="0" labelOnly="1" outline="0" axis="axisRow" fieldPosition="1"/>
    </format>
    <format dxfId="69">
      <pivotArea field="0" type="button" dataOnly="0" labelOnly="1" outline="0" axis="axisRow" fieldPosition="1"/>
    </format>
    <format dxfId="68">
      <pivotArea outline="0" collapsedLevelsAreSubtotals="1" fieldPosition="0"/>
    </format>
    <format dxfId="67">
      <pivotArea type="all" dataOnly="0" outline="0" fieldPosition="0"/>
    </format>
    <format dxfId="66">
      <pivotArea outline="0" collapsedLevelsAreSubtotals="1" fieldPosition="0"/>
    </format>
    <format dxfId="65">
      <pivotArea field="0" type="button" dataOnly="0" labelOnly="1" outline="0" axis="axisRow" fieldPosition="1"/>
    </format>
    <format dxfId="64">
      <pivotArea dataOnly="0" labelOnly="1" fieldPosition="0">
        <references count="1">
          <reference field="0" count="1">
            <x v="0"/>
          </reference>
        </references>
      </pivotArea>
    </format>
    <format dxfId="6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62">
      <pivotArea field="0" type="button" dataOnly="0" labelOnly="1" outline="0" axis="axisRow" fieldPosition="1"/>
    </format>
    <format dxfId="61">
      <pivotArea field="0" type="button" dataOnly="0" labelOnly="1" outline="0" axis="axisRow" fieldPosition="1"/>
    </format>
    <format dxfId="60">
      <pivotArea field="0" type="button" dataOnly="0" labelOnly="1" outline="0" axis="axisRow" fieldPosition="1"/>
    </format>
    <format dxfId="59">
      <pivotArea dataOnly="0" labelOnly="1" fieldPosition="0">
        <references count="1">
          <reference field="2" count="0"/>
        </references>
      </pivotArea>
    </format>
    <format dxfId="58">
      <pivotArea collapsedLevelsAreSubtotals="1" fieldPosition="0">
        <references count="1">
          <reference field="3" count="0"/>
        </references>
      </pivotArea>
    </format>
    <format dxfId="57">
      <pivotArea dataOnly="0" labelOnly="1" fieldPosition="0">
        <references count="1">
          <reference field="3" count="0"/>
        </references>
      </pivotArea>
    </format>
    <format dxfId="56">
      <pivotArea collapsedLevelsAreSubtotals="1" fieldPosition="0">
        <references count="2">
          <reference field="0" count="0"/>
          <reference field="3" count="0" selected="0"/>
        </references>
      </pivotArea>
    </format>
    <format dxfId="55">
      <pivotArea dataOnly="0" labelOnly="1" fieldPosition="0">
        <references count="2">
          <reference field="0" count="0"/>
          <reference field="3" count="0" selected="0"/>
        </references>
      </pivotArea>
    </format>
    <format dxfId="54">
      <pivotArea collapsedLevelsAreSubtotals="1" fieldPosition="0">
        <references count="3">
          <reference field="0" count="0" selected="0"/>
          <reference field="1" count="1">
            <x v="0"/>
          </reference>
          <reference field="3" count="0" selected="0"/>
        </references>
      </pivotArea>
    </format>
    <format dxfId="53">
      <pivotArea collapsedLevelsAreSubtotals="1" fieldPosition="0">
        <references count="3">
          <reference field="0" count="0" selected="0"/>
          <reference field="1" count="1">
            <x v="1"/>
          </reference>
          <reference field="3" count="0" selected="0"/>
        </references>
      </pivotArea>
    </format>
    <format dxfId="52">
      <pivotArea collapsedLevelsAreSubtotals="1" fieldPosition="0">
        <references count="3">
          <reference field="0" count="0" selected="0"/>
          <reference field="1" count="1">
            <x v="3"/>
          </reference>
          <reference field="3" count="0" selected="0"/>
        </references>
      </pivotArea>
    </format>
    <format dxfId="51">
      <pivotArea dataOnly="0" labelOnly="1" fieldPosition="0">
        <references count="3">
          <reference field="0" count="0" selected="0"/>
          <reference field="1" count="0"/>
          <reference field="3" count="0" selected="0"/>
        </references>
      </pivotArea>
    </format>
    <format dxfId="50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49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48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47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46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45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44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43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42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0"/>
          </reference>
          <reference field="3" count="0" selected="0"/>
        </references>
      </pivotArea>
    </format>
    <format dxfId="41">
      <pivotArea dataOnly="0" labelOnly="1" fieldPosition="0">
        <references count="4">
          <reference field="0" count="0" selected="0"/>
          <reference field="1" count="1" selected="0">
            <x v="3"/>
          </reference>
          <reference field="2" count="1">
            <x v="1"/>
          </reference>
          <reference field="3" count="0" selected="0"/>
        </references>
      </pivotArea>
    </format>
    <format dxfId="40">
      <pivotArea collapsedLevelsAreSubtotals="1" fieldPosition="0">
        <references count="3">
          <reference field="0" count="0" selected="0"/>
          <reference field="1" count="1">
            <x v="0"/>
          </reference>
          <reference field="3" count="0" selected="0"/>
        </references>
      </pivotArea>
    </format>
    <format dxfId="39">
      <pivotArea collapsedLevelsAreSubtotals="1" fieldPosition="0">
        <references count="3">
          <reference field="0" count="0" selected="0"/>
          <reference field="1" count="1">
            <x v="1"/>
          </reference>
          <reference field="3" count="0" selected="0"/>
        </references>
      </pivotArea>
    </format>
    <format dxfId="38">
      <pivotArea collapsedLevelsAreSubtotals="1" fieldPosition="0">
        <references count="3">
          <reference field="0" count="0" selected="0"/>
          <reference field="1" count="1">
            <x v="3"/>
          </reference>
          <reference field="3" count="0" selected="0"/>
        </references>
      </pivotArea>
    </format>
    <format dxfId="37">
      <pivotArea dataOnly="0" labelOnly="1" fieldPosition="0">
        <references count="3">
          <reference field="0" count="0" selected="0"/>
          <reference field="1" count="0"/>
          <reference field="3" count="0" selected="0"/>
        </references>
      </pivotArea>
    </format>
    <format dxfId="36">
      <pivotArea collapsedLevelsAreSubtotals="1" fieldPosition="0">
        <references count="2">
          <reference field="0" count="0"/>
          <reference field="3" count="0" selected="0"/>
        </references>
      </pivotArea>
    </format>
    <format dxfId="35">
      <pivotArea dataOnly="0" labelOnly="1" fieldPosition="0">
        <references count="2">
          <reference field="0" count="0"/>
          <reference field="3" count="0" selected="0"/>
        </references>
      </pivotArea>
    </format>
    <format dxfId="34">
      <pivotArea dataOnly="0" fieldPosition="0">
        <references count="1">
          <reference field="1" count="1">
            <x v="0"/>
          </reference>
        </references>
      </pivotArea>
    </format>
    <format dxfId="33">
      <pivotArea dataOnly="0" fieldPosition="0">
        <references count="1">
          <reference field="2" count="1">
            <x v="2"/>
          </reference>
        </references>
      </pivotArea>
    </format>
    <format dxfId="32">
      <pivotArea dataOnly="0" labelOnly="1" fieldPosition="0">
        <references count="3">
          <reference field="0" count="0" selected="0"/>
          <reference field="1" count="2">
            <x v="1"/>
            <x v="3"/>
          </reference>
          <reference field="3" count="0" selected="0"/>
        </references>
      </pivotArea>
    </format>
    <format dxfId="31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0"/>
          </reference>
          <reference field="3" count="0" selected="0"/>
        </references>
      </pivotArea>
    </format>
    <format dxfId="30">
      <pivotArea dataOnly="0" labelOnly="1" fieldPosition="0">
        <references count="4">
          <reference field="0" count="0" selected="0"/>
          <reference field="1" count="1" selected="0">
            <x v="3"/>
          </reference>
          <reference field="2" count="1">
            <x v="1"/>
          </reference>
          <reference field="3" count="0" selected="0"/>
        </references>
      </pivotArea>
    </format>
    <format dxfId="29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0"/>
          </reference>
          <reference field="3" count="0" selected="0"/>
        </references>
      </pivotArea>
    </format>
    <format dxfId="28">
      <pivotArea dataOnly="0" labelOnly="1" fieldPosition="0">
        <references count="3">
          <reference field="0" count="0" selected="0"/>
          <reference field="1" count="1">
            <x v="1"/>
          </reference>
          <reference field="3" count="0" selected="0"/>
        </references>
      </pivotArea>
    </format>
    <format dxfId="27">
      <pivotArea dataOnly="0" labelOnly="1" fieldPosition="0">
        <references count="3">
          <reference field="0" count="0" selected="0"/>
          <reference field="1" count="1">
            <x v="3"/>
          </reference>
          <reference field="3" count="0" selected="0"/>
        </references>
      </pivotArea>
    </format>
    <format dxfId="26">
      <pivotArea dataOnly="0" labelOnly="1" grandRow="1" outline="0" fieldPosition="0"/>
    </format>
    <format dxfId="25">
      <pivotArea dataOnly="0" labelOnly="1" grandRow="1" outline="0" fieldPosition="0"/>
    </format>
    <format dxfId="24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23">
      <pivotArea grandRow="1" outline="0" collapsedLevelsAreSubtotals="1" fieldPosition="0"/>
    </format>
    <format dxfId="22">
      <pivotArea dataOnly="0" labelOnly="1" fieldPosition="0">
        <references count="2">
          <reference field="0" count="0"/>
          <reference field="3" count="0" selected="0"/>
        </references>
      </pivotArea>
    </format>
    <format dxfId="21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2"/>
          </reference>
          <reference field="3" count="0" selected="0"/>
        </references>
      </pivotArea>
    </format>
    <format dxfId="20">
      <pivotArea dataOnly="0" labelOnly="1" fieldPosition="0">
        <references count="2">
          <reference field="0" count="0"/>
          <reference field="3" count="0" selected="0"/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3" type="button" dataOnly="0" labelOnly="1" outline="0" axis="axisRow" fieldPosition="0"/>
    </format>
    <format dxfId="16">
      <pivotArea dataOnly="0" labelOnly="1" fieldPosition="0">
        <references count="1">
          <reference field="3" count="0"/>
        </references>
      </pivotArea>
    </format>
    <format dxfId="15">
      <pivotArea dataOnly="0" labelOnly="1" grandRow="1" outline="0" fieldPosition="0"/>
    </format>
    <format dxfId="14">
      <pivotArea dataOnly="0" labelOnly="1" fieldPosition="0">
        <references count="2">
          <reference field="0" count="0"/>
          <reference field="3" count="1" selected="0">
            <x v="0"/>
          </reference>
        </references>
      </pivotArea>
    </format>
    <format dxfId="13">
      <pivotArea dataOnly="0" labelOnly="1" fieldPosition="0">
        <references count="3">
          <reference field="0" count="0" selected="0"/>
          <reference field="1" count="2">
            <x v="1"/>
            <x v="3"/>
          </reference>
          <reference field="3" count="1" selected="0">
            <x v="0"/>
          </reference>
        </references>
      </pivotArea>
    </format>
    <format dxfId="12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>
            <x v="0"/>
          </reference>
          <reference field="3" count="1" selected="0">
            <x v="0"/>
          </reference>
        </references>
      </pivotArea>
    </format>
    <format dxfId="11">
      <pivotArea dataOnly="0" labelOnly="1" fieldPosition="0">
        <references count="4">
          <reference field="0" count="0" selected="0"/>
          <reference field="1" count="1" selected="0">
            <x v="3"/>
          </reference>
          <reference field="2" count="1">
            <x v="1"/>
          </reference>
          <reference field="3" count="1" selected="0">
            <x v="0"/>
          </reference>
        </references>
      </pivotArea>
    </format>
    <format dxfId="10">
      <pivotArea field="3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field="3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">
      <pivotArea field="3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7">
    <rowHierarchyUsage hierarchyUsage="22"/>
    <rowHierarchyUsage hierarchyUsage="1"/>
    <rowHierarchyUsage hierarchyUsage="2"/>
    <rowHierarchyUsage hierarchyUsage="3"/>
    <rowHierarchyUsage hierarchyUsage="27"/>
    <rowHierarchyUsage hierarchyUsage="30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Zaokretna tablica2" cacheId="24" applyNumberFormats="0" applyBorderFormats="0" applyFontFormats="0" applyPatternFormats="0" applyAlignmentFormats="0" applyWidthHeightFormats="1" dataCaption="Vrijednosti" grandTotalCaption="PRIHODI UKUPNO" tag="08e2a2c4-6bbd-4b5e-9b80-d4707083479d" updatedVersion="6" minRefreshableVersion="3" useAutoFormatting="1" subtotalHiddenItems="1" itemPrintTitles="1" createdVersion="8" indent="0" outline="1" outlineData="1" multipleFieldFilters="0">
  <location ref="A9:F12" firstHeaderRow="0" firstDataRow="1" firstDataCol="1"/>
  <pivotFields count="6">
    <pivotField axis="axisRow" allDrilled="1" subtotalTop="0" showAll="0" dataSourceSort="1" defaultSubtotal="0" defaultAttributeDrillState="1">
      <items count="2">
        <item n="6 PRIHODI POSLOVANJA" s="1" x="0"/>
        <item n="7 PRIHODI OD PRODAJE NEFINA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</dataFields>
  <formats count="40">
    <format dxfId="1829">
      <pivotArea type="all" dataOnly="0" outline="0" fieldPosition="0"/>
    </format>
    <format dxfId="1828">
      <pivotArea outline="0" collapsedLevelsAreSubtotals="1" fieldPosition="0"/>
    </format>
    <format dxfId="1827">
      <pivotArea field="0" type="button" dataOnly="0" labelOnly="1" outline="0" axis="axisRow" fieldPosition="0"/>
    </format>
    <format dxfId="1826">
      <pivotArea dataOnly="0" labelOnly="1" fieldPosition="0">
        <references count="1">
          <reference field="0" count="0"/>
        </references>
      </pivotArea>
    </format>
    <format dxfId="1825">
      <pivotArea dataOnly="0" labelOnly="1" grandRow="1" outline="0" fieldPosition="0"/>
    </format>
    <format dxfId="1824">
      <pivotArea field="0" type="button" dataOnly="0" labelOnly="1" outline="0" axis="axisRow" fieldPosition="0"/>
    </format>
    <format dxfId="1823">
      <pivotArea type="all" dataOnly="0" outline="0" fieldPosition="0"/>
    </format>
    <format dxfId="1822">
      <pivotArea outline="0" collapsedLevelsAreSubtotals="1" fieldPosition="0"/>
    </format>
    <format dxfId="1821">
      <pivotArea field="0" type="button" dataOnly="0" labelOnly="1" outline="0" axis="axisRow" fieldPosition="0"/>
    </format>
    <format dxfId="1820">
      <pivotArea dataOnly="0" labelOnly="1" fieldPosition="0">
        <references count="1">
          <reference field="0" count="0"/>
        </references>
      </pivotArea>
    </format>
    <format dxfId="1819">
      <pivotArea dataOnly="0" labelOnly="1" grandRow="1" outline="0" fieldPosition="0"/>
    </format>
    <format dxfId="1818">
      <pivotArea dataOnly="0" labelOnly="1" grandRow="1" outline="0" fieldPosition="0"/>
    </format>
    <format dxfId="1817">
      <pivotArea type="all" dataOnly="0" outline="0" fieldPosition="0"/>
    </format>
    <format dxfId="1816">
      <pivotArea outline="0" collapsedLevelsAreSubtotals="1" fieldPosition="0"/>
    </format>
    <format dxfId="1815">
      <pivotArea field="0" type="button" dataOnly="0" labelOnly="1" outline="0" axis="axisRow" fieldPosition="0"/>
    </format>
    <format dxfId="1814">
      <pivotArea dataOnly="0" labelOnly="1" fieldPosition="0">
        <references count="1">
          <reference field="0" count="0"/>
        </references>
      </pivotArea>
    </format>
    <format dxfId="1813">
      <pivotArea dataOnly="0" labelOnly="1" grandRow="1" outline="0" fieldPosition="0"/>
    </format>
    <format dxfId="1812">
      <pivotArea collapsedLevelsAreSubtotals="1" fieldPosition="0">
        <references count="1">
          <reference field="0" count="0"/>
        </references>
      </pivotArea>
    </format>
    <format dxfId="1811">
      <pivotArea field="0" type="button" dataOnly="0" labelOnly="1" outline="0" axis="axisRow" fieldPosition="0"/>
    </format>
    <format dxfId="1810">
      <pivotArea dataOnly="0" labelOnly="1" fieldPosition="0">
        <references count="1">
          <reference field="0" count="0"/>
        </references>
      </pivotArea>
    </format>
    <format dxfId="1809">
      <pivotArea type="all" dataOnly="0" outline="0" fieldPosition="0"/>
    </format>
    <format dxfId="1808">
      <pivotArea outline="0" collapsedLevelsAreSubtotals="1" fieldPosition="0"/>
    </format>
    <format dxfId="1807">
      <pivotArea field="0" type="button" dataOnly="0" labelOnly="1" outline="0" axis="axisRow" fieldPosition="0"/>
    </format>
    <format dxfId="1806">
      <pivotArea dataOnly="0" labelOnly="1" fieldPosition="0">
        <references count="1">
          <reference field="0" count="0"/>
        </references>
      </pivotArea>
    </format>
    <format dxfId="1805">
      <pivotArea dataOnly="0" labelOnly="1" grandRow="1" outline="0" fieldPosition="0"/>
    </format>
    <format dxfId="1804">
      <pivotArea type="all" dataOnly="0" outline="0" fieldPosition="0"/>
    </format>
    <format dxfId="1803">
      <pivotArea outline="0" collapsedLevelsAreSubtotals="1" fieldPosition="0"/>
    </format>
    <format dxfId="1802">
      <pivotArea field="0" type="button" dataOnly="0" labelOnly="1" outline="0" axis="axisRow" fieldPosition="0"/>
    </format>
    <format dxfId="1801">
      <pivotArea dataOnly="0" labelOnly="1" fieldPosition="0">
        <references count="1">
          <reference field="0" count="0"/>
        </references>
      </pivotArea>
    </format>
    <format dxfId="1800">
      <pivotArea dataOnly="0" labelOnly="1" grandRow="1" outline="0" fieldPosition="0"/>
    </format>
    <format dxfId="1799">
      <pivotArea outline="0" collapsedLevelsAreSubtotals="1" fieldPosition="0"/>
    </format>
    <format dxfId="1798">
      <pivotArea grandRow="1" outline="0" collapsedLevelsAreSubtotals="1" fieldPosition="0"/>
    </format>
    <format dxfId="1797">
      <pivotArea type="all" dataOnly="0" outline="0" fieldPosition="0"/>
    </format>
    <format dxfId="1796">
      <pivotArea outline="0" collapsedLevelsAreSubtotals="1" fieldPosition="0"/>
    </format>
    <format dxfId="1795">
      <pivotArea field="0" type="button" dataOnly="0" labelOnly="1" outline="0" axis="axisRow" fieldPosition="0"/>
    </format>
    <format dxfId="1794">
      <pivotArea dataOnly="0" labelOnly="1" fieldPosition="0">
        <references count="1">
          <reference field="0" count="0"/>
        </references>
      </pivotArea>
    </format>
    <format dxfId="1793">
      <pivotArea dataOnly="0" labelOnly="1" grandRow="1" outline="0" fieldPosition="0"/>
    </format>
    <format dxfId="179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791">
      <pivotArea grandRow="1" outline="0" collapsedLevelsAreSubtotals="1" fieldPosition="0"/>
    </format>
    <format dxfId="1790">
      <pivotArea dataOnly="0" labelOnly="1" grandRow="1" outline="0" fieldPosition="0"/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name="Zaokretna tablica3" cacheId="12" applyNumberFormats="0" applyBorderFormats="0" applyFontFormats="0" applyPatternFormats="0" applyAlignmentFormats="0" applyWidthHeightFormats="1" dataCaption="Vrijednosti" tag="a04ec44e-44c3-4ac1-8dad-93015d62ab36" updatedVersion="6" minRefreshableVersion="3" subtotalHiddenItems="1" colGrandTotals="0" itemPrintTitles="1" createdVersion="8" indent="0" outline="1" outlineData="1" multipleFieldFilters="0" rowHeaderCaption="Razred / Skupina / Izvor">
  <location ref="A180:E211" firstHeaderRow="0" firstDataRow="1" firstDataCol="1"/>
  <pivotFields count="10">
    <pivotField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3">
        <item n="     3 Rashodi poslovanja" s="1" x="0"/>
        <item s="1"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allDrilled="1" showAll="0" dataSourceSort="1" defaultAttributeDrillState="1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</pivotFields>
  <rowFields count="5">
    <field x="1"/>
    <field x="6"/>
    <field x="7"/>
    <field x="8"/>
    <field x="9"/>
  </rowFields>
  <rowItems count="31">
    <i>
      <x/>
    </i>
    <i r="1">
      <x/>
    </i>
    <i r="2">
      <x/>
    </i>
    <i r="3">
      <x/>
    </i>
    <i r="4">
      <x/>
    </i>
    <i r="2">
      <x v="1"/>
    </i>
    <i r="3">
      <x v="1"/>
    </i>
    <i r="4">
      <x v="1"/>
    </i>
    <i r="4">
      <x v="2"/>
    </i>
    <i r="4">
      <x v="3"/>
    </i>
    <i r="3">
      <x v="2"/>
    </i>
    <i r="4">
      <x v="4"/>
    </i>
    <i r="4">
      <x v="5"/>
    </i>
    <i r="3">
      <x v="3"/>
    </i>
    <i r="4">
      <x v="6"/>
    </i>
    <i r="4">
      <x v="7"/>
    </i>
    <i r="3">
      <x v="4"/>
    </i>
    <i r="4">
      <x v="8"/>
    </i>
    <i r="4">
      <x v="9"/>
    </i>
    <i r="1">
      <x v="1"/>
    </i>
    <i r="2">
      <x v="2"/>
    </i>
    <i r="3">
      <x v="5"/>
    </i>
    <i r="4">
      <x v="10"/>
    </i>
    <i r="2">
      <x v="3"/>
    </i>
    <i r="3">
      <x v="6"/>
    </i>
    <i r="4">
      <x v="11"/>
    </i>
    <i r="4">
      <x v="12"/>
    </i>
    <i r="2">
      <x v="4"/>
    </i>
    <i r="3">
      <x v="7"/>
    </i>
    <i r="4"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</dataFields>
  <formats count="82">
    <format dxfId="161">
      <pivotArea type="all" dataOnly="0" outline="0" fieldPosition="0"/>
    </format>
    <format dxfId="160">
      <pivotArea field="0" type="button" dataOnly="0" labelOnly="1" outline="0"/>
    </format>
    <format dxfId="159">
      <pivotArea field="0" type="button" dataOnly="0" labelOnly="1" outline="0"/>
    </format>
    <format dxfId="158">
      <pivotArea field="0" type="button" dataOnly="0" labelOnly="1" outline="0"/>
    </format>
    <format dxfId="157">
      <pivotArea type="all" dataOnly="0" outline="0" fieldPosition="0"/>
    </format>
    <format dxfId="156">
      <pivotArea outline="0" collapsedLevelsAreSubtotals="1" fieldPosition="0"/>
    </format>
    <format dxfId="155">
      <pivotArea field="0" type="button" dataOnly="0" labelOnly="1" outline="0"/>
    </format>
    <format dxfId="154">
      <pivotArea field="0" type="button" dataOnly="0" labelOnly="1" outline="0"/>
    </format>
    <format dxfId="153">
      <pivotArea field="0" type="button" dataOnly="0" labelOnly="1" outline="0"/>
    </format>
    <format dxfId="152">
      <pivotArea outline="0" collapsedLevelsAreSubtotals="1" fieldPosition="0"/>
    </format>
    <format dxfId="151">
      <pivotArea type="all" dataOnly="0" outline="0" fieldPosition="0"/>
    </format>
    <format dxfId="150">
      <pivotArea outline="0" collapsedLevelsAreSubtotals="1" fieldPosition="0"/>
    </format>
    <format dxfId="149">
      <pivotArea field="0" type="button" dataOnly="0" labelOnly="1" outline="0"/>
    </format>
    <format dxfId="148">
      <pivotArea field="0" type="button" dataOnly="0" labelOnly="1" outline="0"/>
    </format>
    <format dxfId="147">
      <pivotArea field="0" type="button" dataOnly="0" labelOnly="1" outline="0"/>
    </format>
    <format dxfId="146">
      <pivotArea field="0" type="button" dataOnly="0" labelOnly="1" outline="0"/>
    </format>
    <format dxfId="145">
      <pivotArea collapsedLevelsAreSubtotals="1" fieldPosition="0">
        <references count="1">
          <reference field="1" count="0"/>
        </references>
      </pivotArea>
    </format>
    <format dxfId="144">
      <pivotArea dataOnly="0" labelOnly="1" fieldPosition="0">
        <references count="1">
          <reference field="1" count="0"/>
        </references>
      </pivotArea>
    </format>
    <format dxfId="143">
      <pivotArea dataOnly="0" labelOnly="1" fieldPosition="0">
        <references count="2">
          <reference field="1" count="0" selected="0"/>
          <reference field="6" count="1">
            <x v="0"/>
          </reference>
        </references>
      </pivotArea>
    </format>
    <format dxfId="142">
      <pivotArea dataOnly="0" labelOnly="1" fieldPosition="0">
        <references count="3">
          <reference field="1" count="0" selected="0"/>
          <reference field="6" count="1" selected="0">
            <x v="0"/>
          </reference>
          <reference field="7" count="1">
            <x v="1"/>
          </reference>
        </references>
      </pivotArea>
    </format>
    <format dxfId="141">
      <pivotArea dataOnly="0" labelOnly="1" fieldPosition="0">
        <references count="3">
          <reference field="1" count="0" selected="0"/>
          <reference field="6" count="1" selected="0">
            <x v="0"/>
          </reference>
          <reference field="7" count="1">
            <x v="5"/>
          </reference>
        </references>
      </pivotArea>
    </format>
    <format dxfId="140">
      <pivotArea dataOnly="0" labelOnly="1" fieldPosition="0">
        <references count="3">
          <reference field="1" count="0" selected="0"/>
          <reference field="6" count="1" selected="0">
            <x v="0"/>
          </reference>
          <reference field="7" count="1">
            <x v="6"/>
          </reference>
        </references>
      </pivotArea>
    </format>
    <format dxfId="139">
      <pivotArea dataOnly="0" labelOnly="1" fieldPosition="0">
        <references count="3">
          <reference field="1" count="0" selected="0"/>
          <reference field="6" count="1" selected="0">
            <x v="1"/>
          </reference>
          <reference field="7" count="1">
            <x v="2"/>
          </reference>
        </references>
      </pivotArea>
    </format>
    <format dxfId="138">
      <pivotArea dataOnly="0" labelOnly="1" fieldPosition="0">
        <references count="3">
          <reference field="1" count="0" selected="0"/>
          <reference field="6" count="1" selected="0">
            <x v="1"/>
          </reference>
          <reference field="7" count="1">
            <x v="3"/>
          </reference>
        </references>
      </pivotArea>
    </format>
    <format dxfId="137">
      <pivotArea dataOnly="0" labelOnly="1" fieldPosition="0">
        <references count="3">
          <reference field="1" count="0" selected="0"/>
          <reference field="6" count="1" selected="0">
            <x v="1"/>
          </reference>
          <reference field="7" count="1">
            <x v="4"/>
          </reference>
        </references>
      </pivotArea>
    </format>
    <format dxfId="136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0"/>
          </reference>
          <reference field="8" count="1">
            <x v="8"/>
          </reference>
        </references>
      </pivotArea>
    </format>
    <format dxfId="135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134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0"/>
          </reference>
          <reference field="8" count="1">
            <x v="9"/>
          </reference>
        </references>
      </pivotArea>
    </format>
    <format dxfId="133">
      <pivotArea dataOnly="0" labelOnly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0"/>
          </reference>
          <reference field="8" count="3">
            <x v="0"/>
            <x v="8"/>
            <x v="9"/>
          </reference>
        </references>
      </pivotArea>
    </format>
    <format dxfId="132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1"/>
          </reference>
          <reference field="8" count="1">
            <x v="1"/>
          </reference>
        </references>
      </pivotArea>
    </format>
    <format dxfId="131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1"/>
          </reference>
          <reference field="8" count="1">
            <x v="2"/>
          </reference>
        </references>
      </pivotArea>
    </format>
    <format dxfId="130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1"/>
          </reference>
          <reference field="8" count="1">
            <x v="3"/>
          </reference>
        </references>
      </pivotArea>
    </format>
    <format dxfId="129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128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27">
      <pivotArea dataOnly="0" labelOnly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1"/>
          </reference>
          <reference field="8" count="5">
            <x v="1"/>
            <x v="2"/>
            <x v="3"/>
            <x v="4"/>
            <x v="13"/>
          </reference>
        </references>
      </pivotArea>
    </format>
    <format dxfId="126">
      <pivotArea dataOnly="0" labelOnly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5"/>
          </reference>
          <reference field="8" count="1">
            <x v="10"/>
          </reference>
        </references>
      </pivotArea>
    </format>
    <format dxfId="125">
      <pivotArea dataOnly="0" labelOnly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6"/>
          </reference>
          <reference field="8" count="1">
            <x v="11"/>
          </reference>
        </references>
      </pivotArea>
    </format>
    <format dxfId="124">
      <pivotArea dataOnly="0" labelOnly="1" fieldPosition="0">
        <references count="4">
          <reference field="1" count="0" selected="0"/>
          <reference field="6" count="1" selected="0">
            <x v="1"/>
          </reference>
          <reference field="7" count="1" selected="0">
            <x v="2"/>
          </reference>
          <reference field="8" count="1">
            <x v="5"/>
          </reference>
        </references>
      </pivotArea>
    </format>
    <format dxfId="123">
      <pivotArea dataOnly="0" labelOnly="1" fieldPosition="0">
        <references count="4">
          <reference field="1" count="0" selected="0"/>
          <reference field="6" count="1" selected="0">
            <x v="1"/>
          </reference>
          <reference field="7" count="1" selected="0">
            <x v="3"/>
          </reference>
          <reference field="8" count="1">
            <x v="6"/>
          </reference>
        </references>
      </pivotArea>
    </format>
    <format dxfId="122">
      <pivotArea dataOnly="0" labelOnly="1" fieldPosition="0">
        <references count="4">
          <reference field="1" count="0" selected="0"/>
          <reference field="6" count="1" selected="0">
            <x v="1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21">
      <pivotArea dataOnly="0" labelOnly="1" fieldPosition="0">
        <references count="4">
          <reference field="1" count="0" selected="0"/>
          <reference field="6" count="1" selected="0">
            <x v="1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120">
      <pivotArea dataOnly="0" labelOnly="1" fieldPosition="0">
        <references count="2">
          <reference field="1" count="0" selected="0"/>
          <reference field="6" count="1">
            <x v="1"/>
          </reference>
        </references>
      </pivotArea>
    </format>
    <format dxfId="119">
      <pivotArea dataOnly="0" labelOnly="1" fieldPosition="0">
        <references count="3">
          <reference field="1" count="0" selected="0"/>
          <reference field="6" count="1" selected="0">
            <x v="0"/>
          </reference>
          <reference field="7" count="1">
            <x v="0"/>
          </reference>
        </references>
      </pivotArea>
    </format>
    <format dxfId="118">
      <pivotArea dataOnly="0" labelOnly="1" grandRow="1" outline="0" fieldPosition="0"/>
    </format>
    <format dxfId="117">
      <pivotArea grandRow="1" outline="0" collapsedLevelsAreSubtotals="1" fieldPosition="0"/>
    </format>
    <format dxfId="116">
      <pivotArea dataOnly="0" labelOnly="1" grandRow="1" outline="0" fieldPosition="0"/>
    </format>
    <format dxfId="115">
      <pivotArea collapsedLevelsAreSubtotals="1" fieldPosition="0">
        <references count="4">
          <reference field="1" count="0" selected="0"/>
          <reference field="6" count="1" selected="0">
            <x v="0"/>
          </reference>
          <reference field="7" count="1" selected="0">
            <x v="0"/>
          </reference>
          <reference field="8" count="1">
            <x v="8"/>
          </reference>
        </references>
      </pivotArea>
    </format>
    <format dxfId="114">
      <pivotArea dataOnly="0" labelOnly="1" grandRow="1" outline="0" fieldPosition="0"/>
    </format>
    <format dxfId="113">
      <pivotArea dataOnly="0" labelOnly="1" fieldPosition="0">
        <references count="2">
          <reference field="1" count="0" selected="0"/>
          <reference field="6" count="1">
            <x v="0"/>
          </reference>
        </references>
      </pivotArea>
    </format>
    <format dxfId="112">
      <pivotArea dataOnly="0" labelOnly="1" fieldPosition="0">
        <references count="2">
          <reference field="1" count="0" selected="0"/>
          <reference field="6" count="1">
            <x v="1"/>
          </reference>
        </references>
      </pivotArea>
    </format>
    <format dxfId="111">
      <pivotArea grandRow="1" outline="0" collapsedLevelsAreSubtotals="1" fieldPosition="0"/>
    </format>
    <format dxfId="110">
      <pivotArea grandRow="1" outline="0" collapsedLevelsAreSubtotals="1" fieldPosition="0"/>
    </format>
    <format dxfId="109">
      <pivotArea collapsedLevelsAreSubtotals="1" fieldPosition="0">
        <references count="2">
          <reference field="1" count="0" selected="0"/>
          <reference field="6" count="1">
            <x v="1"/>
          </reference>
        </references>
      </pivotArea>
    </format>
    <format dxfId="108">
      <pivotArea dataOnly="0" labelOnly="1" fieldPosition="0">
        <references count="2">
          <reference field="1" count="0" selected="0"/>
          <reference field="6" count="1">
            <x v="1"/>
          </reference>
        </references>
      </pivotArea>
    </format>
    <format dxfId="107">
      <pivotArea dataOnly="0" labelOnly="1" fieldPosition="0">
        <references count="2">
          <reference field="1" count="0" selected="0"/>
          <reference field="6" count="1">
            <x v="0"/>
          </reference>
        </references>
      </pivotArea>
    </format>
    <format dxfId="106">
      <pivotArea dataOnly="0" fieldPosition="0">
        <references count="1">
          <reference field="8" count="1">
            <x v="0"/>
          </reference>
        </references>
      </pivotArea>
    </format>
    <format dxfId="105">
      <pivotArea dataOnly="0" fieldPosition="0">
        <references count="1">
          <reference field="8" count="12">
            <x v="1"/>
            <x v="2"/>
            <x v="3"/>
            <x v="4"/>
            <x v="5"/>
            <x v="6"/>
            <x v="7"/>
            <x v="9"/>
            <x v="10"/>
            <x v="11"/>
            <x v="12"/>
            <x v="13"/>
          </reference>
        </references>
      </pivotArea>
    </format>
    <format dxfId="104">
      <pivotArea dataOnly="0" labelOnly="1" fieldPosition="0">
        <references count="2">
          <reference field="1" count="0" selected="0"/>
          <reference field="6" count="1">
            <x v="0"/>
          </reference>
        </references>
      </pivotArea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1" type="button" dataOnly="0" labelOnly="1" outline="0" axis="axisRow" fieldPosition="0"/>
    </format>
    <format dxfId="100">
      <pivotArea dataOnly="0" labelOnly="1" fieldPosition="0">
        <references count="1">
          <reference field="1" count="0"/>
        </references>
      </pivotArea>
    </format>
    <format dxfId="99">
      <pivotArea dataOnly="0" labelOnly="1" grandRow="1" outline="0" fieldPosition="0"/>
    </format>
    <format dxfId="98">
      <pivotArea dataOnly="0" labelOnly="1" fieldPosition="0">
        <references count="2">
          <reference field="1" count="1" selected="0">
            <x v="0"/>
          </reference>
          <reference field="6" count="0"/>
        </references>
      </pivotArea>
    </format>
    <format dxfId="97">
      <pivotArea dataOnly="0" labelOnly="1" fieldPosition="0">
        <references count="3">
          <reference field="1" count="1" selected="0">
            <x v="0"/>
          </reference>
          <reference field="6" count="1" selected="0">
            <x v="0"/>
          </reference>
          <reference field="7" count="3">
            <x v="0"/>
            <x v="1"/>
            <x v="6"/>
          </reference>
        </references>
      </pivotArea>
    </format>
    <format dxfId="96">
      <pivotArea dataOnly="0" labelOnly="1" fieldPosition="0">
        <references count="3">
          <reference field="1" count="1" selected="0">
            <x v="0"/>
          </reference>
          <reference field="6" count="1" selected="0">
            <x v="1"/>
          </reference>
          <reference field="7" count="2">
            <x v="3"/>
            <x v="4"/>
          </reference>
        </references>
      </pivotArea>
    </format>
    <format dxfId="95">
      <pivotArea dataOnly="0" labelOnly="1" fieldPosition="0">
        <references count="4">
          <reference field="1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3">
            <x v="0"/>
            <x v="8"/>
            <x v="9"/>
          </reference>
        </references>
      </pivotArea>
    </format>
    <format dxfId="94">
      <pivotArea dataOnly="0" labelOnly="1" fieldPosition="0">
        <references count="4">
          <reference field="1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4">
            <x v="1"/>
            <x v="2"/>
            <x v="3"/>
            <x v="4"/>
          </reference>
        </references>
      </pivotArea>
    </format>
    <format dxfId="93">
      <pivotArea dataOnly="0" labelOnly="1" fieldPosition="0">
        <references count="4">
          <reference field="1" count="1" selected="0">
            <x v="0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1"/>
          </reference>
        </references>
      </pivotArea>
    </format>
    <format dxfId="92">
      <pivotArea dataOnly="0" labelOnly="1" fieldPosition="0">
        <references count="4">
          <reference field="1" count="1" selected="0">
            <x v="0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6"/>
          </reference>
        </references>
      </pivotArea>
    </format>
    <format dxfId="91">
      <pivotArea dataOnly="0" labelOnly="1" fieldPosition="0">
        <references count="4">
          <reference field="1" count="1" selected="0">
            <x v="0"/>
          </reference>
          <reference field="6" count="1" selected="0">
            <x v="1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90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8"/>
          </reference>
          <reference field="9" count="2">
            <x v="14"/>
            <x v="15"/>
          </reference>
        </references>
      </pivotArea>
    </format>
    <format dxfId="89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0"/>
          </reference>
          <reference field="9" count="1">
            <x v="0"/>
          </reference>
        </references>
      </pivotArea>
    </format>
    <format dxfId="88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7" count="1" selected="0">
            <x v="0"/>
          </reference>
          <reference field="8" count="1" selected="0">
            <x v="9"/>
          </reference>
          <reference field="9" count="1">
            <x v="16"/>
          </reference>
        </references>
      </pivotArea>
    </format>
    <format dxfId="87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1"/>
          </reference>
          <reference field="9" count="3">
            <x v="1"/>
            <x v="2"/>
            <x v="3"/>
          </reference>
        </references>
      </pivotArea>
    </format>
    <format dxfId="86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2"/>
          </reference>
          <reference field="9" count="6">
            <x v="4"/>
            <x v="5"/>
            <x v="17"/>
            <x v="18"/>
            <x v="19"/>
            <x v="20"/>
          </reference>
        </references>
      </pivotArea>
    </format>
    <format dxfId="85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3"/>
          </reference>
          <reference field="9" count="8">
            <x v="6"/>
            <x v="7"/>
            <x v="21"/>
            <x v="22"/>
            <x v="23"/>
            <x v="24"/>
            <x v="25"/>
            <x v="26"/>
          </reference>
        </references>
      </pivotArea>
    </format>
    <format dxfId="84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7" count="1" selected="0">
            <x v="1"/>
          </reference>
          <reference field="8" count="1" selected="0">
            <x v="4"/>
          </reference>
          <reference field="9" count="6">
            <x v="8"/>
            <x v="9"/>
            <x v="27"/>
            <x v="28"/>
            <x v="29"/>
            <x v="30"/>
          </reference>
        </references>
      </pivotArea>
    </format>
    <format dxfId="83">
      <pivotArea dataOnly="0" labelOnly="1" fieldPosition="0">
        <references count="5">
          <reference field="1" count="1" selected="0">
            <x v="0"/>
          </reference>
          <reference field="6" count="1" selected="0">
            <x v="0"/>
          </reference>
          <reference field="7" count="1" selected="0">
            <x v="6"/>
          </reference>
          <reference field="8" count="1" selected="0">
            <x v="11"/>
          </reference>
          <reference field="9" count="1">
            <x v="31"/>
          </reference>
        </references>
      </pivotArea>
    </format>
    <format dxfId="82">
      <pivotArea dataOnly="0" labelOnly="1" fieldPosition="0">
        <references count="5">
          <reference field="1" count="1" selected="0">
            <x v="0"/>
          </reference>
          <reference field="6" count="1" selected="0">
            <x v="1"/>
          </reference>
          <reference field="7" count="1" selected="0">
            <x v="3"/>
          </reference>
          <reference field="8" count="1" selected="0">
            <x v="6"/>
          </reference>
          <reference field="9" count="3">
            <x v="11"/>
            <x v="12"/>
            <x v="32"/>
          </reference>
        </references>
      </pivotArea>
    </format>
    <format dxfId="81">
      <pivotArea dataOnly="0" labelOnly="1" fieldPosition="0">
        <references count="5">
          <reference field="1" count="1" selected="0">
            <x v="0"/>
          </reference>
          <reference field="6" count="1" selected="0">
            <x v="1"/>
          </reference>
          <reference field="7" count="1" selected="0">
            <x v="4"/>
          </reference>
          <reference field="8" count="1" selected="0">
            <x v="7"/>
          </reference>
          <reference field="9" count="1">
            <x v="13"/>
          </reference>
        </references>
      </pivotArea>
    </format>
    <format dxfId="8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2"/>
    <rowHierarchyUsage hierarchyUsage="28"/>
    <rowHierarchyUsage hierarchyUsage="29"/>
    <rowHierarchyUsage hierarchyUsage="30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SAZETAK_PrimiciIzdaci" cacheId="23" applyNumberFormats="0" applyBorderFormats="0" applyFontFormats="0" applyPatternFormats="0" applyAlignmentFormats="0" applyWidthHeightFormats="1" dataCaption="Vrijednosti" grandTotalCaption="PRIHODI UKUPNO" tag="201f96eb-e7f9-43f1-96f3-e65891e3e152" updatedVersion="6" minRefreshableVersion="3" showDrill="0" subtotalHiddenItems="1" rowGrandTotals="0" colGrandTotals="0" itemPrintTitles="1" createdVersion="8" indent="0" outline="1" outlineData="1" multipleFieldFilters="0" rowHeaderCaption="">
  <location ref="A40:F41" firstHeaderRow="0" firstDataRow="1" firstDataCol="1"/>
  <pivotFields count="6">
    <pivotField axis="axisRow" allDrilled="1" subtotalTop="0" showAll="0" dataSourceSort="1" defaultSubtotal="0" defaultAttributeDrillState="1">
      <items count="1">
        <item n="8 PRIMICI OD FINANCIJSKE IMOVINE I ZADUŽIVANJA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1">
    <i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/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</dataFields>
  <formats count="30">
    <format dxfId="1859">
      <pivotArea type="all" dataOnly="0" outline="0" fieldPosition="0"/>
    </format>
    <format dxfId="1858">
      <pivotArea dataOnly="0" labelOnly="1" grandRow="1" outline="0" fieldPosition="0"/>
    </format>
    <format dxfId="1857">
      <pivotArea type="all" dataOnly="0" outline="0" fieldPosition="0"/>
    </format>
    <format dxfId="1856">
      <pivotArea outline="0" collapsedLevelsAreSubtotals="1" fieldPosition="0"/>
    </format>
    <format dxfId="1855">
      <pivotArea dataOnly="0" labelOnly="1" grandRow="1" outline="0" fieldPosition="0"/>
    </format>
    <format dxfId="1854">
      <pivotArea grandRow="1" outline="0" collapsedLevelsAreSubtotals="1" fieldPosition="0"/>
    </format>
    <format dxfId="1853">
      <pivotArea grandRow="1" outline="0" collapsedLevelsAreSubtotals="1" fieldPosition="0"/>
    </format>
    <format dxfId="1852">
      <pivotArea type="all" dataOnly="0" outline="0" fieldPosition="0"/>
    </format>
    <format dxfId="1851">
      <pivotArea outline="0" collapsedLevelsAreSubtotals="1" fieldPosition="0"/>
    </format>
    <format dxfId="1850">
      <pivotArea field="0" type="button" dataOnly="0" labelOnly="1" outline="0" axis="axisRow" fieldPosition="0"/>
    </format>
    <format dxfId="1849">
      <pivotArea dataOnly="0" labelOnly="1" fieldPosition="0">
        <references count="1">
          <reference field="0" count="0"/>
        </references>
      </pivotArea>
    </format>
    <format dxfId="1848">
      <pivotArea outline="0" collapsedLevelsAreSubtotals="1" fieldPosition="0"/>
    </format>
    <format dxfId="1847">
      <pivotArea type="all" dataOnly="0" outline="0" fieldPosition="0"/>
    </format>
    <format dxfId="1846">
      <pivotArea outline="0" collapsedLevelsAreSubtotals="1" fieldPosition="0"/>
    </format>
    <format dxfId="1845">
      <pivotArea dataOnly="0" labelOnly="1" fieldPosition="0">
        <references count="1">
          <reference field="0" count="0"/>
        </references>
      </pivotArea>
    </format>
    <format dxfId="1844">
      <pivotArea outline="0" collapsedLevelsAreSubtotals="1" fieldPosition="0"/>
    </format>
    <format dxfId="1843">
      <pivotArea type="all" dataOnly="0" outline="0" fieldPosition="0"/>
    </format>
    <format dxfId="1842">
      <pivotArea outline="0" collapsedLevelsAreSubtotals="1" fieldPosition="0"/>
    </format>
    <format dxfId="1841">
      <pivotArea dataOnly="0" labelOnly="1" fieldPosition="0">
        <references count="1">
          <reference field="0" count="0"/>
        </references>
      </pivotArea>
    </format>
    <format dxfId="1840">
      <pivotArea type="all" dataOnly="0" outline="0" fieldPosition="0"/>
    </format>
    <format dxfId="1839">
      <pivotArea type="all" dataOnly="0" outline="0" fieldPosition="0"/>
    </format>
    <format dxfId="1838">
      <pivotArea outline="0" collapsedLevelsAreSubtotals="1" fieldPosition="0"/>
    </format>
    <format dxfId="1837">
      <pivotArea dataOnly="0" labelOnly="1" fieldPosition="0">
        <references count="1">
          <reference field="0" count="0"/>
        </references>
      </pivotArea>
    </format>
    <format dxfId="183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3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34">
      <pivotArea type="all" dataOnly="0" outline="0" fieldPosition="0"/>
    </format>
    <format dxfId="1833">
      <pivotArea outline="0" collapsedLevelsAreSubtotals="1" fieldPosition="0"/>
    </format>
    <format dxfId="1832">
      <pivotArea field="0" type="button" dataOnly="0" labelOnly="1" outline="0" axis="axisRow" fieldPosition="0"/>
    </format>
    <format dxfId="1831">
      <pivotArea dataOnly="0" labelOnly="1" fieldPosition="0">
        <references count="1">
          <reference field="0" count="0"/>
        </references>
      </pivotArea>
    </format>
    <format dxfId="183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SAZETAK_Rashodi" cacheId="11" applyNumberFormats="0" applyBorderFormats="0" applyFontFormats="0" applyPatternFormats="0" applyAlignmentFormats="0" applyWidthHeightFormats="1" dataCaption="Vrijednosti" grandTotalCaption="RASHODI UKUPNO" tag="3f895c96-ae95-49d0-94c4-a8298998b132" updatedVersion="6" minRefreshableVersion="3" subtotalHiddenItems="1" itemPrintTitles="1" createdVersion="8" indent="0" outline="1" outlineData="1" multipleFieldFilters="0">
  <location ref="A23:F26" firstHeaderRow="0" firstDataRow="1" firstDataCol="1"/>
  <pivotFields count="6">
    <pivotField axis="axisRow" allDrilled="1" subtotalTop="0" showAll="0" dataSourceSort="1" defaultSubtotal="0" defaultAttributeDrillState="1">
      <items count="2">
        <item n="3 RASHODI  POSLOVANJA" s="1" x="0"/>
        <item n="4 RASHODI ZA NABAVU NEFINANCIJSKE IMOVINE" s="1" x="1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1" subtotal="count" baseField="0" baseItem="0"/>
    <dataField fld="2" subtotal="count" baseField="0" baseItem="0"/>
    <dataField fld="3" subtotal="count" baseField="0" baseItem="0"/>
    <dataField fld="5" subtotal="count" baseField="0" baseItem="0"/>
    <dataField fld="4" subtotal="count" baseField="0" baseItem="0"/>
  </dataFields>
  <formats count="49">
    <format dxfId="1908">
      <pivotArea type="all" dataOnly="0" outline="0" fieldPosition="0"/>
    </format>
    <format dxfId="1907">
      <pivotArea dataOnly="0" labelOnly="1" grandRow="1" outline="0" fieldPosition="0"/>
    </format>
    <format dxfId="1906">
      <pivotArea outline="0" collapsedLevelsAreSubtotals="1" fieldPosition="0"/>
    </format>
    <format dxfId="1905">
      <pivotArea dataOnly="0" labelOnly="1" fieldPosition="0">
        <references count="1">
          <reference field="0" count="0"/>
        </references>
      </pivotArea>
    </format>
    <format dxfId="1904">
      <pivotArea dataOnly="0" labelOnly="1" grandRow="1" outline="0" fieldPosition="0"/>
    </format>
    <format dxfId="1903">
      <pivotArea grandRow="1" outline="0" collapsedLevelsAreSubtotals="1" fieldPosition="0"/>
    </format>
    <format dxfId="1902">
      <pivotArea type="all" dataOnly="0" outline="0" fieldPosition="0"/>
    </format>
    <format dxfId="1901">
      <pivotArea outline="0" collapsedLevelsAreSubtotals="1" fieldPosition="0"/>
    </format>
    <format dxfId="1900">
      <pivotArea field="0" type="button" dataOnly="0" labelOnly="1" outline="0" axis="axisRow" fieldPosition="0"/>
    </format>
    <format dxfId="1899">
      <pivotArea dataOnly="0" labelOnly="1" fieldPosition="0">
        <references count="1">
          <reference field="0" count="0"/>
        </references>
      </pivotArea>
    </format>
    <format dxfId="1898">
      <pivotArea dataOnly="0" labelOnly="1" grandRow="1" outline="0" fieldPosition="0"/>
    </format>
    <format dxfId="1897">
      <pivotArea outline="0" collapsedLevelsAreSubtotals="1" fieldPosition="0"/>
    </format>
    <format dxfId="1896">
      <pivotArea type="all" dataOnly="0" outline="0" fieldPosition="0"/>
    </format>
    <format dxfId="1895">
      <pivotArea outline="0" collapsedLevelsAreSubtotals="1" fieldPosition="0"/>
    </format>
    <format dxfId="1894">
      <pivotArea field="0" type="button" dataOnly="0" labelOnly="1" outline="0" axis="axisRow" fieldPosition="0"/>
    </format>
    <format dxfId="1893">
      <pivotArea dataOnly="0" labelOnly="1" fieldPosition="0">
        <references count="1">
          <reference field="0" count="0"/>
        </references>
      </pivotArea>
    </format>
    <format dxfId="1892">
      <pivotArea dataOnly="0" labelOnly="1" grandRow="1" outline="0" fieldPosition="0"/>
    </format>
    <format dxfId="1891">
      <pivotArea field="0" type="button" dataOnly="0" labelOnly="1" outline="0" axis="axisRow" fieldPosition="0"/>
    </format>
    <format dxfId="1890">
      <pivotArea field="0" type="button" dataOnly="0" labelOnly="1" outline="0" axis="axisRow" fieldPosition="0"/>
    </format>
    <format dxfId="1889">
      <pivotArea outline="0" collapsedLevelsAreSubtotals="1" fieldPosition="0"/>
    </format>
    <format dxfId="1888">
      <pivotArea type="all" dataOnly="0" outline="0" fieldPosition="0"/>
    </format>
    <format dxfId="1887">
      <pivotArea outline="0" collapsedLevelsAreSubtotals="1" fieldPosition="0"/>
    </format>
    <format dxfId="1886">
      <pivotArea field="0" type="button" dataOnly="0" labelOnly="1" outline="0" axis="axisRow" fieldPosition="0"/>
    </format>
    <format dxfId="1885">
      <pivotArea dataOnly="0" labelOnly="1" fieldPosition="0">
        <references count="1">
          <reference field="0" count="0"/>
        </references>
      </pivotArea>
    </format>
    <format dxfId="1884">
      <pivotArea dataOnly="0" labelOnly="1" grandRow="1" outline="0" fieldPosition="0"/>
    </format>
    <format dxfId="1883">
      <pivotArea type="all" dataOnly="0" outline="0" fieldPosition="0"/>
    </format>
    <format dxfId="1882">
      <pivotArea outline="0" collapsedLevelsAreSubtotals="1" fieldPosition="0"/>
    </format>
    <format dxfId="1881">
      <pivotArea field="0" type="button" dataOnly="0" labelOnly="1" outline="0" axis="axisRow" fieldPosition="0"/>
    </format>
    <format dxfId="1880">
      <pivotArea dataOnly="0" labelOnly="1" fieldPosition="0">
        <references count="1">
          <reference field="0" count="0"/>
        </references>
      </pivotArea>
    </format>
    <format dxfId="1879">
      <pivotArea dataOnly="0" labelOnly="1" grandRow="1" outline="0" fieldPosition="0"/>
    </format>
    <format dxfId="1878">
      <pivotArea type="all" dataOnly="0" outline="0" fieldPosition="0"/>
    </format>
    <format dxfId="1877">
      <pivotArea outline="0" collapsedLevelsAreSubtotals="1" fieldPosition="0"/>
    </format>
    <format dxfId="1876">
      <pivotArea field="0" type="button" dataOnly="0" labelOnly="1" outline="0" axis="axisRow" fieldPosition="0"/>
    </format>
    <format dxfId="1875">
      <pivotArea dataOnly="0" labelOnly="1" fieldPosition="0">
        <references count="1">
          <reference field="0" count="0"/>
        </references>
      </pivotArea>
    </format>
    <format dxfId="1874">
      <pivotArea dataOnly="0" labelOnly="1" grandRow="1" outline="0" fieldPosition="0"/>
    </format>
    <format dxfId="1873">
      <pivotArea type="all" dataOnly="0" outline="0" fieldPosition="0"/>
    </format>
    <format dxfId="1872">
      <pivotArea outline="0" collapsedLevelsAreSubtotals="1" fieldPosition="0"/>
    </format>
    <format dxfId="1871">
      <pivotArea field="0" type="button" dataOnly="0" labelOnly="1" outline="0" axis="axisRow" fieldPosition="0"/>
    </format>
    <format dxfId="1870">
      <pivotArea dataOnly="0" labelOnly="1" fieldPosition="0">
        <references count="1">
          <reference field="0" count="0"/>
        </references>
      </pivotArea>
    </format>
    <format dxfId="1869">
      <pivotArea dataOnly="0" labelOnly="1" grandRow="1" outline="0" fieldPosition="0"/>
    </format>
    <format dxfId="1868">
      <pivotArea outline="0" collapsedLevelsAreSubtotals="1" fieldPosition="0"/>
    </format>
    <format dxfId="1867">
      <pivotArea type="all" dataOnly="0" outline="0" fieldPosition="0"/>
    </format>
    <format dxfId="1866">
      <pivotArea outline="0" collapsedLevelsAreSubtotals="1" fieldPosition="0"/>
    </format>
    <format dxfId="1865">
      <pivotArea field="0" type="button" dataOnly="0" labelOnly="1" outline="0" axis="axisRow" fieldPosition="0"/>
    </format>
    <format dxfId="1864">
      <pivotArea dataOnly="0" labelOnly="1" fieldPosition="0">
        <references count="1">
          <reference field="0" count="0"/>
        </references>
      </pivotArea>
    </format>
    <format dxfId="1863">
      <pivotArea dataOnly="0" labelOnly="1" grandRow="1" outline="0" fieldPosition="0"/>
    </format>
    <format dxfId="186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861">
      <pivotArea grandRow="1" outline="0" collapsedLevelsAreSubtotals="1" fieldPosition="0"/>
    </format>
    <format dxfId="1860">
      <pivotArea dataOnly="0" labelOnly="1" grandRow="1" outline="0" fieldPosition="0"/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2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SAZETAK_Prijenos" cacheId="27" applyNumberFormats="0" applyBorderFormats="0" applyFontFormats="0" applyPatternFormats="0" applyAlignmentFormats="0" applyWidthHeightFormats="1" dataCaption="Vrijednosti" grandTotalCaption="PRIHODI UKUPNO" tag="25b93dd0-b5b9-472c-a876-1af438649cab" updatedVersion="6" minRefreshableVersion="3" subtotalHiddenItems="1" rowGrandTotals="0" colGrandTotals="0" itemPrintTitles="1" createdVersion="8" indent="0" outline="1" outlineData="1" multipleFieldFilters="0">
  <location ref="A50:F51" firstHeaderRow="0" firstDataRow="1" firstDataCol="1"/>
  <pivotFields count="7">
    <pivotField allDrilled="1" subtotalTop="0" showAll="0" dataSourceSort="1" defaultSubtotal="0" defaultAttributeDrillState="1">
      <items count="1">
        <item s="1" x="0"/>
      </items>
    </pivotField>
    <pivotField axis="axisRow" allDrilled="1" subtotalTop="0" showAll="0" dataSourceSort="1" defaultSubtotal="0" defaultAttributeDrillState="1">
      <items count="1">
        <item n="PRIJENOS SREDSTAVA IZ PRETHODNE GODINE" s="1"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1"/>
  </rowFields>
  <rowItems count="1">
    <i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2" subtotal="count" baseField="0" baseItem="0"/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</dataFields>
  <formats count="31">
    <format dxfId="1939">
      <pivotArea type="all" dataOnly="0" outline="0" fieldPosition="0"/>
    </format>
    <format dxfId="1938">
      <pivotArea dataOnly="0" labelOnly="1" grandRow="1" outline="0" fieldPosition="0"/>
    </format>
    <format dxfId="1937">
      <pivotArea type="all" dataOnly="0" outline="0" fieldPosition="0"/>
    </format>
    <format dxfId="1936">
      <pivotArea outline="0" collapsedLevelsAreSubtotals="1" fieldPosition="0"/>
    </format>
    <format dxfId="1935">
      <pivotArea dataOnly="0" labelOnly="1" grandRow="1" outline="0" fieldPosition="0"/>
    </format>
    <format dxfId="1934">
      <pivotArea grandRow="1" outline="0" collapsedLevelsAreSubtotals="1" fieldPosition="0"/>
    </format>
    <format dxfId="1933">
      <pivotArea grandRow="1" outline="0" collapsedLevelsAreSubtotals="1" fieldPosition="0"/>
    </format>
    <format dxfId="1932">
      <pivotArea type="all" dataOnly="0" outline="0" fieldPosition="0"/>
    </format>
    <format dxfId="1931">
      <pivotArea outline="0" collapsedLevelsAreSubtotals="1" fieldPosition="0"/>
    </format>
    <format dxfId="1930">
      <pivotArea field="1" type="button" dataOnly="0" labelOnly="1" outline="0" axis="axisRow" fieldPosition="0"/>
    </format>
    <format dxfId="1929">
      <pivotArea dataOnly="0" labelOnly="1" fieldPosition="0">
        <references count="1">
          <reference field="1" count="0"/>
        </references>
      </pivotArea>
    </format>
    <format dxfId="1928">
      <pivotArea outline="0" collapsedLevelsAreSubtotals="1" fieldPosition="0"/>
    </format>
    <format dxfId="1927">
      <pivotArea type="all" dataOnly="0" outline="0" fieldPosition="0"/>
    </format>
    <format dxfId="1926">
      <pivotArea outline="0" collapsedLevelsAreSubtotals="1" fieldPosition="0"/>
    </format>
    <format dxfId="1925">
      <pivotArea field="1" type="button" dataOnly="0" labelOnly="1" outline="0" axis="axisRow" fieldPosition="0"/>
    </format>
    <format dxfId="1924">
      <pivotArea dataOnly="0" labelOnly="1" fieldPosition="0">
        <references count="1">
          <reference field="1" count="0"/>
        </references>
      </pivotArea>
    </format>
    <format dxfId="1923">
      <pivotArea outline="0" collapsedLevelsAreSubtotals="1" fieldPosition="0"/>
    </format>
    <format dxfId="1922">
      <pivotArea type="all" dataOnly="0" outline="0" fieldPosition="0"/>
    </format>
    <format dxfId="1921">
      <pivotArea outline="0" collapsedLevelsAreSubtotals="1" fieldPosition="0"/>
    </format>
    <format dxfId="1920">
      <pivotArea field="1" type="button" dataOnly="0" labelOnly="1" outline="0" axis="axisRow" fieldPosition="0"/>
    </format>
    <format dxfId="1919">
      <pivotArea dataOnly="0" labelOnly="1" fieldPosition="0">
        <references count="1">
          <reference field="1" count="0"/>
        </references>
      </pivotArea>
    </format>
    <format dxfId="1918">
      <pivotArea type="all" dataOnly="0" outline="0" fieldPosition="0"/>
    </format>
    <format dxfId="1917">
      <pivotArea type="all" dataOnly="0" outline="0" fieldPosition="0"/>
    </format>
    <format dxfId="1916">
      <pivotArea outline="0" collapsedLevelsAreSubtotals="1" fieldPosition="0"/>
    </format>
    <format dxfId="1915">
      <pivotArea field="1" type="button" dataOnly="0" labelOnly="1" outline="0" axis="axisRow" fieldPosition="0"/>
    </format>
    <format dxfId="1914">
      <pivotArea dataOnly="0" labelOnly="1" fieldPosition="0">
        <references count="1">
          <reference field="1" count="0"/>
        </references>
      </pivotArea>
    </format>
    <format dxfId="1913">
      <pivotArea type="all" dataOnly="0" outline="0" fieldPosition="0"/>
    </format>
    <format dxfId="1912">
      <pivotArea outline="0" collapsedLevelsAreSubtotals="1" fieldPosition="0"/>
    </format>
    <format dxfId="1911">
      <pivotArea field="1" type="button" dataOnly="0" labelOnly="1" outline="0" axis="axisRow" fieldPosition="0"/>
    </format>
    <format dxfId="1910">
      <pivotArea dataOnly="0" labelOnly="1" fieldPosition="0">
        <references count="1">
          <reference field="1" count="0"/>
        </references>
      </pivotArea>
    </format>
    <format dxfId="190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1"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OpciDio_Prihodi" cacheId="8" applyNumberFormats="0" applyBorderFormats="0" applyFontFormats="0" applyPatternFormats="0" applyAlignmentFormats="0" applyWidthHeightFormats="1" dataCaption="Vrijednosti" tag="f60030a2-ef7d-4a19-b70e-d0e4f081d4be" updatedVersion="6" minRefreshableVersion="3" subtotalHiddenItems="1" colGrandTotals="0" itemPrintTitles="1" createdVersion="8" indent="0" outline="1" outlineData="1" multipleFieldFilters="0" rowHeaderCaption="Razred / Skupina / Izvor">
  <location ref="A22:F31" firstHeaderRow="0" firstDataRow="1" firstDataCol="1"/>
  <pivotFields count="9">
    <pivotField axis="axisRow" allDrilled="1" showAll="0" dataSourceSort="1" defaultAttributeDrillState="1">
      <items count="2">
        <item s="1" x="0"/>
        <item t="default"/>
      </items>
    </pivotField>
    <pivotField axis="axisRow" allDrilled="1" showAll="0" dataSourceSort="1">
      <items count="5">
        <item x="0"/>
        <item x="1"/>
        <item x="2"/>
        <item n="66 Prihodi od prodaje proizvoda i robe te pruženih usluga i prihodi od donacija te povrati po protestiranim jamstvima" x="3"/>
        <item t="default"/>
      </items>
    </pivotField>
    <pivotField axis="axisRow" allDrilled="1" showAll="0" dataSourceSort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2">
        <item n="UKUPNO PRIHODI" x="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4">
    <field x="3"/>
    <field x="0"/>
    <field x="1"/>
    <field x="2"/>
  </rowFields>
  <rowItems count="9">
    <i>
      <x/>
    </i>
    <i r="1">
      <x/>
    </i>
    <i r="2">
      <x/>
    </i>
    <i r="3">
      <x/>
    </i>
    <i r="2">
      <x v="1"/>
    </i>
    <i r="3">
      <x v="1"/>
    </i>
    <i r="2">
      <x v="2"/>
    </i>
    <i r="3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</dataFields>
  <formats count="69">
    <format dxfId="1631">
      <pivotArea type="all" dataOnly="0" outline="0" fieldPosition="0"/>
    </format>
    <format dxfId="1630">
      <pivotArea field="0" type="button" dataOnly="0" labelOnly="1" outline="0" axis="axisRow" fieldPosition="1"/>
    </format>
    <format dxfId="1629">
      <pivotArea field="0" type="button" dataOnly="0" labelOnly="1" outline="0" axis="axisRow" fieldPosition="1"/>
    </format>
    <format dxfId="1628">
      <pivotArea field="0" type="button" dataOnly="0" labelOnly="1" outline="0" axis="axisRow" fieldPosition="1"/>
    </format>
    <format dxfId="1627">
      <pivotArea type="all" dataOnly="0" outline="0" fieldPosition="0"/>
    </format>
    <format dxfId="1626">
      <pivotArea outline="0" collapsedLevelsAreSubtotals="1" fieldPosition="0"/>
    </format>
    <format dxfId="1625">
      <pivotArea field="0" type="button" dataOnly="0" labelOnly="1" outline="0" axis="axisRow" fieldPosition="1"/>
    </format>
    <format dxfId="1624">
      <pivotArea dataOnly="0" labelOnly="1" fieldPosition="0">
        <references count="1">
          <reference field="0" count="1">
            <x v="0"/>
          </reference>
        </references>
      </pivotArea>
    </format>
    <format dxfId="162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22">
      <pivotArea field="0" type="button" dataOnly="0" labelOnly="1" outline="0" axis="axisRow" fieldPosition="1"/>
    </format>
    <format dxfId="1621">
      <pivotArea field="0" type="button" dataOnly="0" labelOnly="1" outline="0" axis="axisRow" fieldPosition="1"/>
    </format>
    <format dxfId="1620">
      <pivotArea outline="0" collapsedLevelsAreSubtotals="1" fieldPosition="0"/>
    </format>
    <format dxfId="1619">
      <pivotArea type="all" dataOnly="0" outline="0" fieldPosition="0"/>
    </format>
    <format dxfId="1618">
      <pivotArea outline="0" collapsedLevelsAreSubtotals="1" fieldPosition="0"/>
    </format>
    <format dxfId="1617">
      <pivotArea field="0" type="button" dataOnly="0" labelOnly="1" outline="0" axis="axisRow" fieldPosition="1"/>
    </format>
    <format dxfId="1616">
      <pivotArea dataOnly="0" labelOnly="1" fieldPosition="0">
        <references count="1">
          <reference field="0" count="1">
            <x v="0"/>
          </reference>
        </references>
      </pivotArea>
    </format>
    <format dxfId="161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14">
      <pivotArea field="0" type="button" dataOnly="0" labelOnly="1" outline="0" axis="axisRow" fieldPosition="1"/>
    </format>
    <format dxfId="1613">
      <pivotArea field="0" type="button" dataOnly="0" labelOnly="1" outline="0" axis="axisRow" fieldPosition="1"/>
    </format>
    <format dxfId="1612">
      <pivotArea field="0" type="button" dataOnly="0" labelOnly="1" outline="0" axis="axisRow" fieldPosition="1"/>
    </format>
    <format dxfId="1611">
      <pivotArea dataOnly="0" labelOnly="1" fieldPosition="0">
        <references count="1">
          <reference field="2" count="0"/>
        </references>
      </pivotArea>
    </format>
    <format dxfId="1610">
      <pivotArea collapsedLevelsAreSubtotals="1" fieldPosition="0">
        <references count="1">
          <reference field="3" count="0"/>
        </references>
      </pivotArea>
    </format>
    <format dxfId="1609">
      <pivotArea collapsedLevelsAreSubtotals="1" fieldPosition="0">
        <references count="2">
          <reference field="0" count="0"/>
          <reference field="3" count="0" selected="0"/>
        </references>
      </pivotArea>
    </format>
    <format dxfId="1608">
      <pivotArea collapsedLevelsAreSubtotals="1" fieldPosition="0">
        <references count="3">
          <reference field="0" count="0" selected="0"/>
          <reference field="1" count="1">
            <x v="0"/>
          </reference>
          <reference field="3" count="0" selected="0"/>
        </references>
      </pivotArea>
    </format>
    <format dxfId="1607">
      <pivotArea collapsedLevelsAreSubtotals="1" fieldPosition="0">
        <references count="3">
          <reference field="0" count="0" selected="0"/>
          <reference field="1" count="1">
            <x v="3"/>
          </reference>
          <reference field="3" count="0" selected="0"/>
        </references>
      </pivotArea>
    </format>
    <format dxfId="1606">
      <pivotArea collapsedLevelsAreSubtotals="1" fieldPosition="0">
        <references count="3">
          <reference field="0" count="0" selected="0"/>
          <reference field="1" count="1">
            <x v="2"/>
          </reference>
          <reference field="3" count="0" selected="0"/>
        </references>
      </pivotArea>
    </format>
    <format dxfId="1605">
      <pivotArea dataOnly="0" labelOnly="1" fieldPosition="0">
        <references count="3">
          <reference field="0" count="0" selected="0"/>
          <reference field="1" count="0"/>
          <reference field="3" count="0" selected="0"/>
        </references>
      </pivotArea>
    </format>
    <format dxfId="1604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603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602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601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600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599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598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597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596">
      <pivotArea dataOnly="0" labelOnly="1" fieldPosition="0">
        <references count="4">
          <reference field="0" count="0" selected="0"/>
          <reference field="1" count="1" selected="0">
            <x v="3"/>
          </reference>
          <reference field="2" count="1">
            <x v="1"/>
          </reference>
          <reference field="3" count="0" selected="0"/>
        </references>
      </pivotArea>
    </format>
    <format dxfId="1595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3" count="0" selected="0"/>
        </references>
      </pivotArea>
    </format>
    <format dxfId="1594">
      <pivotArea collapsedLevelsAreSubtotals="1" fieldPosition="0">
        <references count="3">
          <reference field="0" count="0" selected="0"/>
          <reference field="1" count="1">
            <x v="0"/>
          </reference>
          <reference field="3" count="0" selected="0"/>
        </references>
      </pivotArea>
    </format>
    <format dxfId="1593">
      <pivotArea collapsedLevelsAreSubtotals="1" fieldPosition="0">
        <references count="3">
          <reference field="0" count="0" selected="0"/>
          <reference field="1" count="1">
            <x v="3"/>
          </reference>
          <reference field="3" count="0" selected="0"/>
        </references>
      </pivotArea>
    </format>
    <format dxfId="1592">
      <pivotArea collapsedLevelsAreSubtotals="1" fieldPosition="0">
        <references count="3">
          <reference field="0" count="0" selected="0"/>
          <reference field="1" count="1">
            <x v="2"/>
          </reference>
          <reference field="3" count="0" selected="0"/>
        </references>
      </pivotArea>
    </format>
    <format dxfId="1591">
      <pivotArea dataOnly="0" labelOnly="1" fieldPosition="0">
        <references count="3">
          <reference field="0" count="0" selected="0"/>
          <reference field="1" count="0"/>
          <reference field="3" count="0" selected="0"/>
        </references>
      </pivotArea>
    </format>
    <format dxfId="1590">
      <pivotArea collapsedLevelsAreSubtotals="1" fieldPosition="0">
        <references count="2">
          <reference field="0" count="0"/>
          <reference field="3" count="0" selected="0"/>
        </references>
      </pivotArea>
    </format>
    <format dxfId="1589">
      <pivotArea dataOnly="0" fieldPosition="0">
        <references count="1">
          <reference field="1" count="1">
            <x v="0"/>
          </reference>
        </references>
      </pivotArea>
    </format>
    <format dxfId="1588">
      <pivotArea dataOnly="0" fieldPosition="0">
        <references count="1">
          <reference field="2" count="1">
            <x v="0"/>
          </reference>
        </references>
      </pivotArea>
    </format>
    <format dxfId="1587">
      <pivotArea dataOnly="0" labelOnly="1" fieldPosition="0">
        <references count="4">
          <reference field="0" count="0" selected="0"/>
          <reference field="1" count="1" selected="0">
            <x v="3"/>
          </reference>
          <reference field="2" count="1">
            <x v="1"/>
          </reference>
          <reference field="3" count="0" selected="0"/>
        </references>
      </pivotArea>
    </format>
    <format dxfId="1586">
      <pivotArea dataOnly="0" labelOnly="1" fieldPosition="0">
        <references count="3">
          <reference field="0" count="0" selected="0"/>
          <reference field="1" count="1">
            <x v="3"/>
          </reference>
          <reference field="3" count="0" selected="0"/>
        </references>
      </pivotArea>
    </format>
    <format dxfId="1585">
      <pivotArea dataOnly="0" labelOnly="1" fieldPosition="0">
        <references count="3">
          <reference field="0" count="0" selected="0"/>
          <reference field="1" count="1">
            <x v="2"/>
          </reference>
          <reference field="3" count="0" selected="0"/>
        </references>
      </pivotArea>
    </format>
    <format dxfId="1584">
      <pivotArea dataOnly="0" labelOnly="1" grandRow="1" outline="0" fieldPosition="0"/>
    </format>
    <format dxfId="1583">
      <pivotArea dataOnly="0" labelOnly="1" grandRow="1" outline="0" fieldPosition="0"/>
    </format>
    <format dxfId="1582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581">
      <pivotArea grandRow="1" outline="0" collapsedLevelsAreSubtotals="1" fieldPosition="0"/>
    </format>
    <format dxfId="1580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579">
      <pivotArea outline="0" collapsedLevelsAreSubtotals="1" fieldPosition="0"/>
    </format>
    <format dxfId="1578">
      <pivotArea dataOnly="0" labelOnly="1" fieldPosition="0">
        <references count="1">
          <reference field="3" count="0"/>
        </references>
      </pivotArea>
    </format>
    <format dxfId="1577">
      <pivotArea dataOnly="0" labelOnly="1" grandRow="1" outline="0" fieldPosition="0"/>
    </format>
    <format dxfId="1576">
      <pivotArea dataOnly="0" labelOnly="1" fieldPosition="0">
        <references count="2">
          <reference field="0" count="0"/>
          <reference field="3" count="0" selected="0"/>
        </references>
      </pivotArea>
    </format>
    <format dxfId="1575">
      <pivotArea dataOnly="0" labelOnly="1" fieldPosition="0">
        <references count="3">
          <reference field="0" count="0" selected="0"/>
          <reference field="1" count="0"/>
          <reference field="3" count="0" selected="0"/>
        </references>
      </pivotArea>
    </format>
    <format dxfId="1574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>
            <x v="0"/>
          </reference>
          <reference field="3" count="0" selected="0"/>
        </references>
      </pivotArea>
    </format>
    <format dxfId="1573">
      <pivotArea dataOnly="0" labelOnly="1" fieldPosition="0">
        <references count="4">
          <reference field="0" count="0" selected="0"/>
          <reference field="1" count="1" selected="0">
            <x v="3"/>
          </reference>
          <reference field="2" count="1">
            <x v="1"/>
          </reference>
          <reference field="3" count="0" selected="0"/>
        </references>
      </pivotArea>
    </format>
    <format dxfId="1572">
      <pivotArea dataOnly="0" labelOnly="1" fieldPosition="0">
        <references count="4">
          <reference field="0" count="0" selected="0"/>
          <reference field="1" count="1" selected="0">
            <x v="2"/>
          </reference>
          <reference field="2" count="1">
            <x v="2"/>
          </reference>
          <reference field="3" count="0" selected="0"/>
        </references>
      </pivotArea>
    </format>
    <format dxfId="1571">
      <pivotArea dataOnly="0" labelOnly="1" fieldPosition="0">
        <references count="3">
          <reference field="0" count="0" selected="0"/>
          <reference field="1" count="1">
            <x v="3"/>
          </reference>
          <reference field="3" count="0" selected="0"/>
        </references>
      </pivotArea>
    </format>
    <format dxfId="1570">
      <pivotArea dataOnly="0" labelOnly="1" fieldPosition="0">
        <references count="3">
          <reference field="0" count="0" selected="0"/>
          <reference field="1" count="1">
            <x v="1"/>
          </reference>
          <reference field="3" count="0" selected="0"/>
        </references>
      </pivotArea>
    </format>
    <format dxfId="1569">
      <pivotArea dataOnly="0" fieldPosition="0">
        <references count="1">
          <reference field="3" count="0"/>
        </references>
      </pivotArea>
    </format>
    <format dxfId="1568">
      <pivotArea dataOnly="0" fieldPosition="0">
        <references count="1">
          <reference field="3" count="0"/>
        </references>
      </pivotArea>
    </format>
    <format dxfId="1567">
      <pivotArea dataOnly="0" fieldPosition="0">
        <references count="1">
          <reference field="0" count="0"/>
        </references>
      </pivotArea>
    </format>
    <format dxfId="1566">
      <pivotArea dataOnly="0" fieldPosition="0">
        <references count="1">
          <reference field="1" count="1">
            <x v="0"/>
          </reference>
        </references>
      </pivotArea>
    </format>
    <format dxfId="1565">
      <pivotArea dataOnly="0" fieldPosition="0">
        <references count="1">
          <reference field="1" count="1">
            <x v="1"/>
          </reference>
        </references>
      </pivotArea>
    </format>
    <format dxfId="1564">
      <pivotArea dataOnly="0" fieldPosition="0">
        <references count="1">
          <reference field="1" count="1">
            <x v="2"/>
          </reference>
        </references>
      </pivotArea>
    </format>
    <format dxfId="1563">
      <pivotArea dataOnly="0" fieldPosition="0">
        <references count="1">
          <reference field="0" count="0"/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4">
    <rowHierarchyUsage hierarchyUsage="22"/>
    <rowHierarchyUsage hierarchyUsage="1"/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name="Zaokretna tablica3" cacheId="2" applyNumberFormats="0" applyBorderFormats="0" applyFontFormats="0" applyPatternFormats="0" applyAlignmentFormats="0" applyWidthHeightFormats="1" dataCaption="Vrijednosti" tag="8779098b-a2fb-478d-99f9-a6c1b5e81a0f" updatedVersion="6" minRefreshableVersion="3" subtotalHiddenItems="1" rowGrandTotals="0" colGrandTotals="0" itemPrintTitles="1" createdVersion="8" indent="0" outline="1" outlineData="1" multipleFieldFilters="0" rowHeaderCaption="Razred / Skupina / Izvor">
  <location ref="A41:F104" firstHeaderRow="0" firstDataRow="1" firstDataCol="1"/>
  <pivotFields count="10">
    <pivotField axis="axisRow" allDrilled="1" showAll="0" dataSourceSort="1" defaultAttributeDrillState="1">
      <items count="2">
        <item n="UKUPNO RASHODI" x="0"/>
        <item t="default"/>
      </items>
    </pivotField>
    <pivotField axis="axisRow" allDrilled="1" showAll="0" dataSourceSort="1" defaultAttributeDrillState="1">
      <items count="3">
        <item n="3 Rashodi poslovanja" s="1" x="0"/>
        <item s="1"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efaultAttributeDrillState="1">
      <items count="16"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4"/>
        <item x="6"/>
        <item t="default"/>
      </items>
    </pivotField>
    <pivotField axis="axisRow" allDrilled="1" showAll="0" dataSourceSort="1" defaultAttributeDrillState="1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n="3231 Usluge telefona, interneta, pošte i prijevoza"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5">
    <field x="0"/>
    <field x="1"/>
    <field x="2"/>
    <field x="3"/>
    <field x="4"/>
  </rowFields>
  <rowItems count="63">
    <i>
      <x/>
    </i>
    <i r="1">
      <x/>
    </i>
    <i r="2">
      <x/>
    </i>
    <i r="3">
      <x/>
    </i>
    <i r="4">
      <x/>
    </i>
    <i r="4">
      <x v="1"/>
    </i>
    <i r="3">
      <x v="1"/>
    </i>
    <i r="4">
      <x v="2"/>
    </i>
    <i r="3">
      <x v="2"/>
    </i>
    <i r="4">
      <x v="3"/>
    </i>
    <i r="2">
      <x v="1"/>
    </i>
    <i r="3">
      <x v="3"/>
    </i>
    <i r="4">
      <x v="4"/>
    </i>
    <i r="4">
      <x v="5"/>
    </i>
    <i r="4">
      <x v="6"/>
    </i>
    <i r="3">
      <x v="4"/>
    </i>
    <i r="4">
      <x v="7"/>
    </i>
    <i r="4">
      <x v="8"/>
    </i>
    <i r="4">
      <x v="9"/>
    </i>
    <i r="4">
      <x v="10"/>
    </i>
    <i r="4">
      <x v="11"/>
    </i>
    <i r="4">
      <x v="12"/>
    </i>
    <i r="3">
      <x v="5"/>
    </i>
    <i r="4">
      <x v="13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1"/>
    </i>
    <i r="3">
      <x v="6"/>
    </i>
    <i r="4">
      <x v="23"/>
    </i>
    <i r="4">
      <x v="24"/>
    </i>
    <i r="4">
      <x v="25"/>
    </i>
    <i r="4">
      <x v="26"/>
    </i>
    <i r="4">
      <x v="27"/>
    </i>
    <i r="4">
      <x v="28"/>
    </i>
    <i r="3">
      <x v="14"/>
    </i>
    <i r="4">
      <x v="22"/>
    </i>
    <i r="2">
      <x v="2"/>
    </i>
    <i r="3">
      <x v="7"/>
    </i>
    <i r="4">
      <x v="29"/>
    </i>
    <i r="3">
      <x v="8"/>
    </i>
    <i r="4">
      <x v="30"/>
    </i>
    <i r="2">
      <x v="3"/>
    </i>
    <i r="3">
      <x v="9"/>
    </i>
    <i r="4">
      <x v="31"/>
    </i>
    <i r="1">
      <x v="1"/>
    </i>
    <i r="2">
      <x v="4"/>
    </i>
    <i r="3">
      <x v="10"/>
    </i>
    <i r="4">
      <x v="32"/>
    </i>
    <i r="2">
      <x v="5"/>
    </i>
    <i r="3">
      <x v="11"/>
    </i>
    <i r="4">
      <x v="33"/>
    </i>
    <i r="4">
      <x v="34"/>
    </i>
    <i r="4">
      <x v="35"/>
    </i>
    <i r="3">
      <x v="12"/>
    </i>
    <i r="4">
      <x v="36"/>
    </i>
    <i r="2">
      <x v="6"/>
    </i>
    <i r="3">
      <x v="13"/>
    </i>
    <i r="4">
      <x v="37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  <dataField fld="9" subtotal="count" baseField="0" baseItem="0"/>
  </dataFields>
  <formats count="95">
    <format dxfId="1726">
      <pivotArea type="all" dataOnly="0" outline="0" fieldPosition="0"/>
    </format>
    <format dxfId="1725">
      <pivotArea type="all" dataOnly="0" outline="0" fieldPosition="0"/>
    </format>
    <format dxfId="1724">
      <pivotArea outline="0" collapsedLevelsAreSubtotals="1" fieldPosition="0"/>
    </format>
    <format dxfId="1723">
      <pivotArea outline="0" collapsedLevelsAreSubtotals="1" fieldPosition="0"/>
    </format>
    <format dxfId="1722">
      <pivotArea type="all" dataOnly="0" outline="0" fieldPosition="0"/>
    </format>
    <format dxfId="1721">
      <pivotArea outline="0" collapsedLevelsAreSubtotals="1" fieldPosition="0"/>
    </format>
    <format dxfId="1720">
      <pivotArea collapsedLevelsAreSubtotals="1" fieldPosition="0">
        <references count="1">
          <reference field="0" count="0"/>
        </references>
      </pivotArea>
    </format>
    <format dxfId="1719">
      <pivotArea dataOnly="0" labelOnly="1" fieldPosition="0">
        <references count="2">
          <reference field="0" count="0" selected="0"/>
          <reference field="1" count="1">
            <x v="0"/>
          </reference>
        </references>
      </pivotArea>
    </format>
    <format dxfId="1718">
      <pivotArea dataOnly="0" labelOnly="1" fieldPosition="0">
        <references count="3">
          <reference field="0" count="0" selected="0"/>
          <reference field="1" count="1" selected="0">
            <x v="0"/>
          </reference>
          <reference field="2" count="1">
            <x v="1"/>
          </reference>
        </references>
      </pivotArea>
    </format>
    <format dxfId="1717">
      <pivotArea dataOnly="0" labelOnly="1" fieldPosition="0">
        <references count="3">
          <reference field="0" count="0" selected="0"/>
          <reference field="1" count="1" selected="0">
            <x v="0"/>
          </reference>
          <reference field="2" count="1">
            <x v="2"/>
          </reference>
        </references>
      </pivotArea>
    </format>
    <format dxfId="1716">
      <pivotArea dataOnly="0" labelOnly="1" fieldPosition="0">
        <references count="3">
          <reference field="0" count="0" selected="0"/>
          <reference field="1" count="1" selected="0">
            <x v="0"/>
          </reference>
          <reference field="2" count="1">
            <x v="3"/>
          </reference>
        </references>
      </pivotArea>
    </format>
    <format dxfId="1715">
      <pivotArea dataOnly="0" labelOnly="1" fieldPosition="0">
        <references count="3">
          <reference field="0" count="0" selected="0"/>
          <reference field="1" count="1" selected="0">
            <x v="1"/>
          </reference>
          <reference field="2" count="1">
            <x v="4"/>
          </reference>
        </references>
      </pivotArea>
    </format>
    <format dxfId="1714">
      <pivotArea dataOnly="0" labelOnly="1" fieldPosition="0">
        <references count="3">
          <reference field="0" count="0" selected="0"/>
          <reference field="1" count="1" selected="0">
            <x v="1"/>
          </reference>
          <reference field="2" count="1">
            <x v="5"/>
          </reference>
        </references>
      </pivotArea>
    </format>
    <format dxfId="1713">
      <pivotArea dataOnly="0" labelOnly="1" fieldPosition="0">
        <references count="3">
          <reference field="0" count="0" selected="0"/>
          <reference field="1" count="1" selected="0">
            <x v="1"/>
          </reference>
          <reference field="2" count="1">
            <x v="6"/>
          </reference>
        </references>
      </pivotArea>
    </format>
    <format dxfId="1712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711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>
            <x v="1"/>
          </reference>
        </references>
      </pivotArea>
    </format>
    <format dxfId="1710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>
            <x v="2"/>
          </reference>
        </references>
      </pivotArea>
    </format>
    <format dxfId="1709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1708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>
            <x v="3"/>
          </reference>
        </references>
      </pivotArea>
    </format>
    <format dxfId="1707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>
            <x v="4"/>
          </reference>
        </references>
      </pivotArea>
    </format>
    <format dxfId="1706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>
            <x v="5"/>
          </reference>
        </references>
      </pivotArea>
    </format>
    <format dxfId="1705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1704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>
            <x v="6"/>
          </reference>
        </references>
      </pivotArea>
    </format>
    <format dxfId="1703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5">
            <x v="3"/>
            <x v="4"/>
            <x v="5"/>
            <x v="6"/>
            <x v="14"/>
          </reference>
        </references>
      </pivotArea>
    </format>
    <format dxfId="1702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2"/>
          </reference>
          <reference field="3" count="1">
            <x v="7"/>
          </reference>
        </references>
      </pivotArea>
    </format>
    <format dxfId="1701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1700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4"/>
          </reference>
          <reference field="3" count="1">
            <x v="10"/>
          </reference>
        </references>
      </pivotArea>
    </format>
    <format dxfId="1699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5"/>
          </reference>
          <reference field="3" count="1">
            <x v="11"/>
          </reference>
        </references>
      </pivotArea>
    </format>
    <format dxfId="1698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5"/>
          </reference>
          <reference field="3" count="1">
            <x v="12"/>
          </reference>
        </references>
      </pivotArea>
    </format>
    <format dxfId="1697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>
            <x v="13"/>
          </reference>
        </references>
      </pivotArea>
    </format>
    <format dxfId="1696">
      <pivotArea dataOnly="0" labelOnly="1" fieldPosition="0">
        <references count="2">
          <reference field="0" count="0" selected="0"/>
          <reference field="1" count="1">
            <x v="1"/>
          </reference>
        </references>
      </pivotArea>
    </format>
    <format dxfId="1695">
      <pivotArea dataOnly="0" labelOnly="1" fieldPosition="0">
        <references count="3">
          <reference field="0" count="0" selected="0"/>
          <reference field="1" count="1" selected="0">
            <x v="0"/>
          </reference>
          <reference field="2" count="1">
            <x v="0"/>
          </reference>
        </references>
      </pivotArea>
    </format>
    <format dxfId="1694">
      <pivotArea dataOnly="0" labelOnly="1" grandRow="1" outline="0" fieldPosition="0"/>
    </format>
    <format dxfId="1693">
      <pivotArea grandRow="1" outline="0" collapsedLevelsAreSubtotals="1" fieldPosition="0"/>
    </format>
    <format dxfId="1692">
      <pivotArea dataOnly="0" labelOnly="1" grandRow="1" outline="0" fieldPosition="0"/>
    </format>
    <format dxfId="1691">
      <pivotArea collapsedLevelsAreSubtotals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690">
      <pivotArea dataOnly="0" labelOnly="1" grandRow="1" outline="0" fieldPosition="0"/>
    </format>
    <format dxfId="1689">
      <pivotArea dataOnly="0" labelOnly="1" fieldPosition="0">
        <references count="2">
          <reference field="0" count="0" selected="0"/>
          <reference field="1" count="1">
            <x v="0"/>
          </reference>
        </references>
      </pivotArea>
    </format>
    <format dxfId="1688">
      <pivotArea dataOnly="0" labelOnly="1" fieldPosition="0">
        <references count="2">
          <reference field="0" count="0" selected="0"/>
          <reference field="1" count="1">
            <x v="1"/>
          </reference>
        </references>
      </pivotArea>
    </format>
    <format dxfId="1687">
      <pivotArea grandRow="1" outline="0" collapsedLevelsAreSubtotals="1" fieldPosition="0"/>
    </format>
    <format dxfId="1686">
      <pivotArea grandRow="1" outline="0" collapsedLevelsAreSubtotals="1" fieldPosition="0"/>
    </format>
    <format dxfId="1685">
      <pivotArea type="all" dataOnly="0" outline="0" fieldPosition="0"/>
    </format>
    <format dxfId="1684">
      <pivotArea outline="0" collapsedLevelsAreSubtotals="1" fieldPosition="0"/>
    </format>
    <format dxfId="1683">
      <pivotArea field="0" type="button" dataOnly="0" labelOnly="1" outline="0" axis="axisRow" fieldPosition="0"/>
    </format>
    <format dxfId="1682">
      <pivotArea dataOnly="0" labelOnly="1" fieldPosition="0">
        <references count="1">
          <reference field="0" count="0"/>
        </references>
      </pivotArea>
    </format>
    <format dxfId="1681">
      <pivotArea dataOnly="0" labelOnly="1" grandRow="1" outline="0" fieldPosition="0"/>
    </format>
    <format dxfId="1680">
      <pivotArea dataOnly="0" labelOnly="1" fieldPosition="0">
        <references count="2">
          <reference field="0" count="0" selected="0"/>
          <reference field="1" count="0"/>
        </references>
      </pivotArea>
    </format>
    <format dxfId="1679">
      <pivotArea dataOnly="0" labelOnly="1" fieldPosition="0">
        <references count="3">
          <reference field="0" count="0" selected="0"/>
          <reference field="1" count="1" selected="0">
            <x v="0"/>
          </reference>
          <reference field="2" count="4">
            <x v="0"/>
            <x v="1"/>
            <x v="2"/>
            <x v="3"/>
          </reference>
        </references>
      </pivotArea>
    </format>
    <format dxfId="1678">
      <pivotArea dataOnly="0" labelOnly="1" fieldPosition="0">
        <references count="3">
          <reference field="0" count="0" selected="0"/>
          <reference field="1" count="1" selected="0">
            <x v="1"/>
          </reference>
          <reference field="2" count="3">
            <x v="4"/>
            <x v="5"/>
            <x v="6"/>
          </reference>
        </references>
      </pivotArea>
    </format>
    <format dxfId="1677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1676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3"/>
            <x v="4"/>
            <x v="5"/>
            <x v="6"/>
          </reference>
        </references>
      </pivotArea>
    </format>
    <format dxfId="1675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2"/>
          </reference>
          <reference field="3" count="1">
            <x v="7"/>
          </reference>
        </references>
      </pivotArea>
    </format>
    <format dxfId="1674">
      <pivotArea dataOnly="0" labelOnly="1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3"/>
          </reference>
          <reference field="3" count="1">
            <x v="9"/>
          </reference>
        </references>
      </pivotArea>
    </format>
    <format dxfId="1673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4"/>
          </reference>
          <reference field="3" count="1">
            <x v="10"/>
          </reference>
        </references>
      </pivotArea>
    </format>
    <format dxfId="1672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5"/>
          </reference>
          <reference field="3" count="2">
            <x v="11"/>
            <x v="12"/>
          </reference>
        </references>
      </pivotArea>
    </format>
    <format dxfId="1671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>
            <x v="13"/>
          </reference>
        </references>
      </pivotArea>
    </format>
    <format dxfId="1670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2">
            <x v="0"/>
            <x v="1"/>
          </reference>
        </references>
      </pivotArea>
    </format>
    <format dxfId="1669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1668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667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3">
            <x v="4"/>
            <x v="5"/>
            <x v="6"/>
          </reference>
        </references>
      </pivotArea>
    </format>
    <format dxfId="1666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 selected="0">
            <x v="4"/>
          </reference>
          <reference field="4" count="5">
            <x v="7"/>
            <x v="9"/>
            <x v="10"/>
            <x v="11"/>
            <x v="12"/>
          </reference>
        </references>
      </pivotArea>
    </format>
    <format dxfId="1665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 selected="0">
            <x v="5"/>
          </reference>
          <reference field="4" count="9">
            <x v="13"/>
            <x v="14"/>
            <x v="15"/>
            <x v="16"/>
            <x v="17"/>
            <x v="18"/>
            <x v="19"/>
            <x v="20"/>
            <x v="21"/>
          </reference>
        </references>
      </pivotArea>
    </format>
    <format dxfId="1664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1" selected="0">
            <x v="6"/>
          </reference>
          <reference field="4" count="6">
            <x v="23"/>
            <x v="24"/>
            <x v="25"/>
            <x v="26"/>
            <x v="27"/>
            <x v="28"/>
          </reference>
        </references>
      </pivotArea>
    </format>
    <format dxfId="1663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2"/>
          </reference>
          <reference field="3" count="1" selected="0">
            <x v="7"/>
          </reference>
          <reference field="4" count="1">
            <x v="29"/>
          </reference>
        </references>
      </pivotArea>
    </format>
    <format dxfId="1662">
      <pivotArea dataOnly="0" labelOnly="1" fieldPosition="0">
        <references count="5">
          <reference field="0" count="0" selected="0"/>
          <reference field="1" count="1" selected="0">
            <x v="0"/>
          </reference>
          <reference field="2" count="1" selected="0">
            <x v="3"/>
          </reference>
          <reference field="3" count="1" selected="0">
            <x v="9"/>
          </reference>
          <reference field="4" count="1">
            <x v="31"/>
          </reference>
        </references>
      </pivotArea>
    </format>
    <format dxfId="1661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4"/>
          </reference>
          <reference field="3" count="1" selected="0">
            <x v="10"/>
          </reference>
          <reference field="4" count="1">
            <x v="32"/>
          </reference>
        </references>
      </pivotArea>
    </format>
    <format dxfId="1660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5"/>
          </reference>
          <reference field="3" count="1" selected="0">
            <x v="11"/>
          </reference>
          <reference field="4" count="3">
            <x v="33"/>
            <x v="34"/>
            <x v="35"/>
          </reference>
        </references>
      </pivotArea>
    </format>
    <format dxfId="1659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5"/>
          </reference>
          <reference field="3" count="1" selected="0">
            <x v="12"/>
          </reference>
          <reference field="4" count="1">
            <x v="36"/>
          </reference>
        </references>
      </pivotArea>
    </format>
    <format dxfId="1658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 selected="0">
            <x v="13"/>
          </reference>
          <reference field="4" count="1">
            <x v="37"/>
          </reference>
        </references>
      </pivotArea>
    </format>
    <format dxfId="1657">
      <pivotArea collapsedLevelsAreSubtotals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>
            <x v="13"/>
          </reference>
        </references>
      </pivotArea>
    </format>
    <format dxfId="1656">
      <pivotArea collapsedLevelsAreSubtotals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 selected="0">
            <x v="13"/>
          </reference>
          <reference field="4" count="1">
            <x v="37"/>
          </reference>
        </references>
      </pivotArea>
    </format>
    <format dxfId="1655">
      <pivotArea grandRow="1" outline="0" collapsedLevelsAreSubtotals="1" fieldPosition="0"/>
    </format>
    <format dxfId="1654">
      <pivotArea dataOnly="0" labelOnly="1" grandRow="1" outline="0" fieldPosition="0"/>
    </format>
    <format dxfId="1653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>
            <x v="13"/>
          </reference>
        </references>
      </pivotArea>
    </format>
    <format dxfId="1652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 selected="0">
            <x v="13"/>
          </reference>
          <reference field="4" count="1">
            <x v="37"/>
          </reference>
        </references>
      </pivotArea>
    </format>
    <format dxfId="1651">
      <pivotArea collapsedLevelsAreSubtotals="1" fieldPosition="0">
        <references count="3">
          <reference field="0" count="0" selected="0"/>
          <reference field="1" count="1" selected="0">
            <x v="1"/>
          </reference>
          <reference field="2" count="1">
            <x v="6"/>
          </reference>
        </references>
      </pivotArea>
    </format>
    <format dxfId="1650">
      <pivotArea collapsedLevelsAreSubtotals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>
            <x v="13"/>
          </reference>
        </references>
      </pivotArea>
    </format>
    <format dxfId="1649">
      <pivotArea collapsedLevelsAreSubtotals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 selected="0">
            <x v="13"/>
          </reference>
          <reference field="4" count="1">
            <x v="37"/>
          </reference>
        </references>
      </pivotArea>
    </format>
    <format dxfId="1648">
      <pivotArea grandRow="1" outline="0" collapsedLevelsAreSubtotals="1" fieldPosition="0"/>
    </format>
    <format dxfId="1647">
      <pivotArea dataOnly="0" labelOnly="1" grandRow="1" outline="0" fieldPosition="0"/>
    </format>
    <format dxfId="1646">
      <pivotArea dataOnly="0" labelOnly="1" fieldPosition="0">
        <references count="3">
          <reference field="0" count="0" selected="0"/>
          <reference field="1" count="1" selected="0">
            <x v="1"/>
          </reference>
          <reference field="2" count="1">
            <x v="6"/>
          </reference>
        </references>
      </pivotArea>
    </format>
    <format dxfId="1645">
      <pivotArea dataOnly="0" labelOnly="1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>
            <x v="13"/>
          </reference>
        </references>
      </pivotArea>
    </format>
    <format dxfId="1644">
      <pivotArea dataOnly="0" labelOnly="1" fieldPosition="0">
        <references count="5">
          <reference field="0" count="0" selected="0"/>
          <reference field="1" count="1" selected="0">
            <x v="1"/>
          </reference>
          <reference field="2" count="1" selected="0">
            <x v="6"/>
          </reference>
          <reference field="3" count="1" selected="0">
            <x v="13"/>
          </reference>
          <reference field="4" count="1">
            <x v="37"/>
          </reference>
        </references>
      </pivotArea>
    </format>
    <format dxfId="1643">
      <pivotArea dataOnly="0" fieldPosition="0">
        <references count="1">
          <reference field="0" count="0"/>
        </references>
      </pivotArea>
    </format>
    <format dxfId="1642">
      <pivotArea dataOnly="0" fieldPosition="0">
        <references count="1">
          <reference field="0" count="0"/>
        </references>
      </pivotArea>
    </format>
    <format dxfId="1641">
      <pivotArea dataOnly="0" fieldPosition="0">
        <references count="1">
          <reference field="1" count="1">
            <x v="0"/>
          </reference>
        </references>
      </pivotArea>
    </format>
    <format dxfId="1640">
      <pivotArea dataOnly="0" fieldPosition="0">
        <references count="1">
          <reference field="1" count="1">
            <x v="0"/>
          </reference>
        </references>
      </pivotArea>
    </format>
    <format dxfId="1639">
      <pivotArea dataOnly="0" fieldPosition="0">
        <references count="1">
          <reference field="2" count="1">
            <x v="0"/>
          </reference>
        </references>
      </pivotArea>
    </format>
    <format dxfId="1638">
      <pivotArea dataOnly="0" fieldPosition="0">
        <references count="1">
          <reference field="2" count="1">
            <x v="1"/>
          </reference>
        </references>
      </pivotArea>
    </format>
    <format dxfId="1637">
      <pivotArea dataOnly="0" fieldPosition="0">
        <references count="1">
          <reference field="2" count="1">
            <x v="2"/>
          </reference>
        </references>
      </pivotArea>
    </format>
    <format dxfId="1636">
      <pivotArea dataOnly="0" fieldPosition="0">
        <references count="1">
          <reference field="2" count="1">
            <x v="3"/>
          </reference>
        </references>
      </pivotArea>
    </format>
    <format dxfId="1635">
      <pivotArea dataOnly="0" fieldPosition="0">
        <references count="1">
          <reference field="2" count="1">
            <x v="4"/>
          </reference>
        </references>
      </pivotArea>
    </format>
    <format dxfId="1634">
      <pivotArea dataOnly="0" fieldPosition="0">
        <references count="1">
          <reference field="2" count="1">
            <x v="5"/>
          </reference>
        </references>
      </pivotArea>
    </format>
    <format dxfId="1633">
      <pivotArea dataOnly="0" fieldPosition="0">
        <references count="1">
          <reference field="2" count="1">
            <x v="6"/>
          </reference>
        </references>
      </pivotArea>
    </format>
    <format dxfId="1632">
      <pivotArea dataOnly="0" fieldPosition="0">
        <references count="1">
          <reference field="1" count="1">
            <x v="1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2"/>
    <rowHierarchyUsage hierarchyUsage="28"/>
    <rowHierarchyUsage hierarchyUsage="29"/>
    <rowHierarchyUsage hierarchyUsage="30"/>
    <rowHierarchyUsage hierarchyUsage="3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name="Zaokretna tablica2" cacheId="0" applyNumberFormats="0" applyBorderFormats="0" applyFontFormats="0" applyPatternFormats="0" applyAlignmentFormats="0" applyWidthHeightFormats="1" dataCaption="Vrijednosti" tag="aef11068-64cd-418d-84b0-353a0b857dbe" updatedVersion="6" minRefreshableVersion="3" subtotalHiddenItems="1" rowGrandTotals="0" colGrandTotals="0" itemPrintTitles="1" createdVersion="8" indent="0" outline="1" outlineData="1" multipleFieldFilters="0" rowHeaderCaption="Razred / Skupina / Izvor">
  <location ref="A59:F91" firstHeaderRow="0" firstDataRow="1" firstDataCol="1"/>
  <pivotFields count="11">
    <pivotField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2">
        <item n="UKUPNO RASHODI" x="0"/>
        <item t="default"/>
      </items>
    </pivotField>
    <pivotField axis="axisRow" allDrilled="1" showAll="0" dataSourceSort="1">
      <items count="3">
        <item n=" 3 Rashodi poslovanja" s="1" x="0"/>
        <item s="1" x="1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5">
        <item x="0"/>
        <item x="1"/>
        <item x="2"/>
        <item n="8 NAMJENSKI PRIMICI" x="3"/>
        <item t="default"/>
      </items>
    </pivotField>
  </pivotFields>
  <rowFields count="5">
    <field x="1"/>
    <field x="10"/>
    <field x="2"/>
    <field x="9"/>
    <field x="3"/>
  </rowFields>
  <rowItems count="32">
    <i>
      <x/>
    </i>
    <i r="1">
      <x/>
    </i>
    <i r="2">
      <x/>
    </i>
    <i r="3">
      <x/>
    </i>
    <i r="4">
      <x/>
    </i>
    <i r="3">
      <x v="1"/>
    </i>
    <i r="4">
      <x/>
    </i>
    <i r="3">
      <x v="2"/>
    </i>
    <i r="4">
      <x/>
    </i>
    <i r="3">
      <x v="3"/>
    </i>
    <i r="4">
      <x/>
    </i>
    <i r="2">
      <x v="1"/>
    </i>
    <i r="3">
      <x v="4"/>
    </i>
    <i r="4">
      <x/>
    </i>
    <i r="3">
      <x v="5"/>
    </i>
    <i r="4">
      <x/>
    </i>
    <i r="3">
      <x v="6"/>
    </i>
    <i r="4">
      <x/>
    </i>
    <i r="1">
      <x v="1"/>
    </i>
    <i r="2">
      <x/>
    </i>
    <i r="3">
      <x/>
    </i>
    <i r="4">
      <x v="1"/>
    </i>
    <i r="3">
      <x v="1"/>
    </i>
    <i r="4">
      <x v="1"/>
    </i>
    <i r="1">
      <x v="2"/>
    </i>
    <i r="2">
      <x v="1"/>
    </i>
    <i r="3">
      <x v="6"/>
    </i>
    <i r="4">
      <x v="2"/>
    </i>
    <i r="1">
      <x v="3"/>
    </i>
    <i r="2">
      <x v="1"/>
    </i>
    <i r="3">
      <x v="6"/>
    </i>
    <i r="4">
      <x v="3"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fld="4" subtotal="count" baseField="0" baseItem="0"/>
    <dataField fld="5" subtotal="count" baseField="0" baseItem="0"/>
    <dataField fld="6" subtotal="count" baseField="0" baseItem="0"/>
    <dataField fld="7" subtotal="count" baseField="0" baseItem="0"/>
    <dataField fld="8" subtotal="count" baseField="0" baseItem="0"/>
  </dataFields>
  <formats count="107">
    <format dxfId="1469">
      <pivotArea type="all" dataOnly="0" outline="0" fieldPosition="0"/>
    </format>
    <format dxfId="1468">
      <pivotArea field="0" type="button" dataOnly="0" labelOnly="1" outline="0"/>
    </format>
    <format dxfId="1467">
      <pivotArea field="0" type="button" dataOnly="0" labelOnly="1" outline="0"/>
    </format>
    <format dxfId="1466">
      <pivotArea field="0" type="button" dataOnly="0" labelOnly="1" outline="0"/>
    </format>
    <format dxfId="1465">
      <pivotArea type="all" dataOnly="0" outline="0" fieldPosition="0"/>
    </format>
    <format dxfId="1464">
      <pivotArea outline="0" collapsedLevelsAreSubtotals="1" fieldPosition="0"/>
    </format>
    <format dxfId="1463">
      <pivotArea field="0" type="button" dataOnly="0" labelOnly="1" outline="0"/>
    </format>
    <format dxfId="1462">
      <pivotArea field="0" type="button" dataOnly="0" labelOnly="1" outline="0"/>
    </format>
    <format dxfId="1461">
      <pivotArea field="0" type="button" dataOnly="0" labelOnly="1" outline="0"/>
    </format>
    <format dxfId="1460">
      <pivotArea outline="0" collapsedLevelsAreSubtotals="1" fieldPosition="0"/>
    </format>
    <format dxfId="1459">
      <pivotArea type="all" dataOnly="0" outline="0" fieldPosition="0"/>
    </format>
    <format dxfId="1458">
      <pivotArea outline="0" collapsedLevelsAreSubtotals="1" fieldPosition="0"/>
    </format>
    <format dxfId="1457">
      <pivotArea field="0" type="button" dataOnly="0" labelOnly="1" outline="0"/>
    </format>
    <format dxfId="1456">
      <pivotArea field="0" type="button" dataOnly="0" labelOnly="1" outline="0"/>
    </format>
    <format dxfId="1455">
      <pivotArea field="0" type="button" dataOnly="0" labelOnly="1" outline="0"/>
    </format>
    <format dxfId="1454">
      <pivotArea field="0" type="button" dataOnly="0" labelOnly="1" outline="0"/>
    </format>
    <format dxfId="1453">
      <pivotArea collapsedLevelsAreSubtotals="1" fieldPosition="0">
        <references count="1">
          <reference field="1" count="0"/>
        </references>
      </pivotArea>
    </format>
    <format dxfId="1452">
      <pivotArea dataOnly="0" labelOnly="1" fieldPosition="0">
        <references count="1">
          <reference field="1" count="0"/>
        </references>
      </pivotArea>
    </format>
    <format dxfId="1451">
      <pivotArea dataOnly="0" labelOnly="1" fieldPosition="0">
        <references count="2">
          <reference field="1" count="0" selected="0"/>
          <reference field="2" count="1">
            <x v="0"/>
          </reference>
        </references>
      </pivotArea>
    </format>
    <format dxfId="1450">
      <pivotArea dataOnly="0" labelOnly="1" fieldPosition="0">
        <references count="2">
          <reference field="1" count="0" selected="0"/>
          <reference field="2" count="1">
            <x v="1"/>
          </reference>
        </references>
      </pivotArea>
    </format>
    <format dxfId="1449">
      <pivotArea dataOnly="0" labelOnly="1" fieldPosition="0">
        <references count="2">
          <reference field="1" count="0" selected="0"/>
          <reference field="2" count="1">
            <x v="0"/>
          </reference>
        </references>
      </pivotArea>
    </format>
    <format dxfId="1448">
      <pivotArea dataOnly="0" labelOnly="1" fieldPosition="0">
        <references count="2">
          <reference field="1" count="0" selected="0"/>
          <reference field="2" count="1">
            <x v="1"/>
          </reference>
        </references>
      </pivotArea>
    </format>
    <format dxfId="1447">
      <pivotArea dataOnly="0" labelOnly="1" grandRow="1" outline="0" fieldPosition="0"/>
    </format>
    <format dxfId="1446">
      <pivotArea grandRow="1" outline="0" collapsedLevelsAreSubtotals="1" fieldPosition="0"/>
    </format>
    <format dxfId="1445">
      <pivotArea dataOnly="0" labelOnly="1" grandRow="1" outline="0" fieldPosition="0"/>
    </format>
    <format dxfId="1444">
      <pivotArea dataOnly="0" grandRow="1" fieldPosition="0"/>
    </format>
    <format dxfId="1443">
      <pivotArea type="all" dataOnly="0" outline="0" fieldPosition="0"/>
    </format>
    <format dxfId="1442">
      <pivotArea outline="0" collapsedLevelsAreSubtotals="1" fieldPosition="0"/>
    </format>
    <format dxfId="1441">
      <pivotArea field="1" type="button" dataOnly="0" labelOnly="1" outline="0" axis="axisRow" fieldPosition="0"/>
    </format>
    <format dxfId="1440">
      <pivotArea dataOnly="0" labelOnly="1" fieldPosition="0">
        <references count="1">
          <reference field="1" count="0"/>
        </references>
      </pivotArea>
    </format>
    <format dxfId="1439">
      <pivotArea dataOnly="0" labelOnly="1" grandRow="1" outline="0" fieldPosition="0"/>
    </format>
    <format dxfId="1438">
      <pivotArea dataOnly="0" labelOnly="1" fieldPosition="0">
        <references count="2">
          <reference field="1" count="0" selected="0"/>
          <reference field="2" count="0"/>
        </references>
      </pivotArea>
    </format>
    <format dxfId="1437">
      <pivotArea dataOnly="0" labelOnly="1" fieldPosition="0">
        <references count="3">
          <reference field="1" count="0" selected="0"/>
          <reference field="2" count="1" selected="0">
            <x v="0"/>
          </reference>
          <reference field="9" count="4">
            <x v="0"/>
            <x v="1"/>
            <x v="2"/>
            <x v="3"/>
          </reference>
        </references>
      </pivotArea>
    </format>
    <format dxfId="1436">
      <pivotArea dataOnly="0" labelOnly="1" fieldPosition="0">
        <references count="3">
          <reference field="1" count="0" selected="0"/>
          <reference field="2" count="1" selected="0">
            <x v="1"/>
          </reference>
          <reference field="9" count="3">
            <x v="4"/>
            <x v="5"/>
            <x v="6"/>
          </reference>
        </references>
      </pivotArea>
    </format>
    <format dxfId="143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34">
      <pivotArea grandRow="1" outline="0" collapsedLevelsAreSubtotals="1" fieldPosition="0"/>
    </format>
    <format dxfId="1433">
      <pivotArea dataOnly="0" labelOnly="1" grandRow="1" outline="0" fieldPosition="0"/>
    </format>
    <format dxfId="1432">
      <pivotArea dataOnly="0" fieldPosition="0">
        <references count="1">
          <reference field="1" count="0"/>
        </references>
      </pivotArea>
    </format>
    <format dxfId="1431">
      <pivotArea dataOnly="0" fieldPosition="0">
        <references count="1">
          <reference field="2" count="1">
            <x v="0"/>
          </reference>
        </references>
      </pivotArea>
    </format>
    <format dxfId="1430">
      <pivotArea dataOnly="0" fieldPosition="0">
        <references count="1">
          <reference field="2" count="1">
            <x v="0"/>
          </reference>
        </references>
      </pivotArea>
    </format>
    <format dxfId="1429">
      <pivotArea dataOnly="0" fieldPosition="0">
        <references count="1">
          <reference field="9" count="1">
            <x v="0"/>
          </reference>
        </references>
      </pivotArea>
    </format>
    <format dxfId="1428">
      <pivotArea dataOnly="0" fieldPosition="0">
        <references count="1">
          <reference field="9" count="1">
            <x v="1"/>
          </reference>
        </references>
      </pivotArea>
    </format>
    <format dxfId="1427">
      <pivotArea dataOnly="0" fieldPosition="0">
        <references count="1">
          <reference field="9" count="1">
            <x v="2"/>
          </reference>
        </references>
      </pivotArea>
    </format>
    <format dxfId="1426">
      <pivotArea dataOnly="0" fieldPosition="0">
        <references count="1">
          <reference field="9" count="1">
            <x v="3"/>
          </reference>
        </references>
      </pivotArea>
    </format>
    <format dxfId="1425">
      <pivotArea dataOnly="0" fieldPosition="0">
        <references count="1">
          <reference field="2" count="1">
            <x v="1"/>
          </reference>
        </references>
      </pivotArea>
    </format>
    <format dxfId="1424">
      <pivotArea dataOnly="0" fieldPosition="0">
        <references count="1">
          <reference field="2" count="1">
            <x v="1"/>
          </reference>
        </references>
      </pivotArea>
    </format>
    <format dxfId="1423">
      <pivotArea dataOnly="0" fieldPosition="0">
        <references count="1">
          <reference field="10" count="1">
            <x v="0"/>
          </reference>
        </references>
      </pivotArea>
    </format>
    <format dxfId="1422">
      <pivotArea dataOnly="0" fieldPosition="0">
        <references count="1">
          <reference field="10" count="1">
            <x v="1"/>
          </reference>
        </references>
      </pivotArea>
    </format>
    <format dxfId="1421">
      <pivotArea dataOnly="0" fieldPosition="0">
        <references count="1">
          <reference field="10" count="1">
            <x v="2"/>
          </reference>
        </references>
      </pivotArea>
    </format>
    <format dxfId="1420">
      <pivotArea dataOnly="0" fieldPosition="0">
        <references count="1">
          <reference field="3" count="1">
            <x v="0"/>
          </reference>
        </references>
      </pivotArea>
    </format>
    <format dxfId="1419">
      <pivotArea dataOnly="0" fieldPosition="0">
        <references count="1">
          <reference field="9" count="1">
            <x v="4"/>
          </reference>
        </references>
      </pivotArea>
    </format>
    <format dxfId="1418">
      <pivotArea dataOnly="0" fieldPosition="0">
        <references count="1">
          <reference field="9" count="1">
            <x v="5"/>
          </reference>
        </references>
      </pivotArea>
    </format>
    <format dxfId="1417">
      <pivotArea dataOnly="0" fieldPosition="0">
        <references count="1">
          <reference field="9" count="1">
            <x v="6"/>
          </reference>
        </references>
      </pivotArea>
    </format>
    <format dxfId="1416">
      <pivotArea dataOnly="0" fieldPosition="0">
        <references count="1">
          <reference field="3" count="1">
            <x v="1"/>
          </reference>
        </references>
      </pivotArea>
    </format>
    <format dxfId="1415">
      <pivotArea dataOnly="0" fieldPosition="0">
        <references count="1">
          <reference field="3" count="1">
            <x v="1"/>
          </reference>
        </references>
      </pivotArea>
    </format>
    <format dxfId="1414">
      <pivotArea dataOnly="0" fieldPosition="0">
        <references count="1">
          <reference field="3" count="1">
            <x v="2"/>
          </reference>
        </references>
      </pivotArea>
    </format>
    <format dxfId="1413">
      <pivotArea collapsedLevelsAreSubtotals="1" fieldPosition="0">
        <references count="1">
          <reference field="1" count="0"/>
        </references>
      </pivotArea>
    </format>
    <format dxfId="1412">
      <pivotArea dataOnly="0" labelOnly="1" fieldPosition="0">
        <references count="1">
          <reference field="1" count="0"/>
        </references>
      </pivotArea>
    </format>
    <format dxfId="1411">
      <pivotArea collapsedLevelsAreSubtotals="1" fieldPosition="0">
        <references count="1">
          <reference field="1" count="0"/>
        </references>
      </pivotArea>
    </format>
    <format dxfId="1410">
      <pivotArea dataOnly="0" labelOnly="1" fieldPosition="0">
        <references count="1">
          <reference field="1" count="0"/>
        </references>
      </pivotArea>
    </format>
    <format dxfId="1409">
      <pivotArea dataOnly="0" fieldPosition="0">
        <references count="1">
          <reference field="10" count="1">
            <x v="0"/>
          </reference>
        </references>
      </pivotArea>
    </format>
    <format dxfId="1408">
      <pivotArea dataOnly="0" fieldPosition="0">
        <references count="1">
          <reference field="10" count="1">
            <x v="1"/>
          </reference>
        </references>
      </pivotArea>
    </format>
    <format dxfId="1407">
      <pivotArea dataOnly="0" fieldPosition="0">
        <references count="1">
          <reference field="10" count="1">
            <x v="2"/>
          </reference>
        </references>
      </pivotArea>
    </format>
    <format dxfId="1406">
      <pivotArea collapsedLevelsAreSubtotals="1" fieldPosition="0">
        <references count="2">
          <reference field="1" count="0" selected="0"/>
          <reference field="10" count="1">
            <x v="3"/>
          </reference>
        </references>
      </pivotArea>
    </format>
    <format dxfId="1405">
      <pivotArea collapsedLevelsAreSubtotals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404">
      <pivotArea collapsedLevelsAreSubtotals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403">
      <pivotArea collapsedLevelsAreSubtotals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402">
      <pivotArea dataOnly="0" labelOnly="1" fieldPosition="0">
        <references count="2">
          <reference field="1" count="0" selected="0"/>
          <reference field="10" count="1">
            <x v="3"/>
          </reference>
        </references>
      </pivotArea>
    </format>
    <format dxfId="1401">
      <pivotArea dataOnly="0" labelOnly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400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99">
      <pivotArea dataOnly="0" labelOnly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98">
      <pivotArea collapsedLevelsAreSubtotals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97">
      <pivotArea collapsedLevelsAreSubtotals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96">
      <pivotArea collapsedLevelsAreSubtotals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95">
      <pivotArea dataOnly="0" labelOnly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94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93">
      <pivotArea dataOnly="0" labelOnly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92">
      <pivotArea collapsedLevelsAreSubtotals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91">
      <pivotArea collapsedLevelsAreSubtotals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90">
      <pivotArea collapsedLevelsAreSubtotals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89">
      <pivotArea dataOnly="0" labelOnly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88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87">
      <pivotArea dataOnly="0" labelOnly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86">
      <pivotArea collapsedLevelsAreSubtotals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85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84">
      <pivotArea collapsedLevelsAreSubtotals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83">
      <pivotArea dataOnly="0" labelOnly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82">
      <pivotArea collapsedLevelsAreSubtotals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81">
      <pivotArea dataOnly="0" labelOnly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80">
      <pivotArea collapsedLevelsAreSubtotals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79">
      <pivotArea collapsedLevelsAreSubtotals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78">
      <pivotArea collapsedLevelsAreSubtotals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77">
      <pivotArea dataOnly="0" labelOnly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76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75">
      <pivotArea dataOnly="0" labelOnly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74">
      <pivotArea collapsedLevelsAreSubtotals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73">
      <pivotArea dataOnly="0" labelOnly="1" fieldPosition="0">
        <references count="3">
          <reference field="1" count="0" selected="0"/>
          <reference field="2" count="1">
            <x v="1"/>
          </reference>
          <reference field="10" count="1" selected="0">
            <x v="3"/>
          </reference>
        </references>
      </pivotArea>
    </format>
    <format dxfId="1372">
      <pivotArea collapsedLevelsAreSubtotals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71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3"/>
          </reference>
        </references>
      </pivotArea>
    </format>
    <format dxfId="1370">
      <pivotArea collapsedLevelsAreSubtotals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69">
      <pivotArea dataOnly="0" labelOnly="1" fieldPosition="0">
        <references count="5">
          <reference field="1" count="0" selected="0"/>
          <reference field="2" count="1" selected="0">
            <x v="1"/>
          </reference>
          <reference field="3" count="1">
            <x v="3"/>
          </reference>
          <reference field="9" count="1" selected="0">
            <x v="6"/>
          </reference>
          <reference field="10" count="1" selected="0">
            <x v="3"/>
          </reference>
        </references>
      </pivotArea>
    </format>
    <format dxfId="1368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2"/>
          </reference>
        </references>
      </pivotArea>
    </format>
    <format dxfId="1367">
      <pivotArea dataOnly="0" labelOnly="1" fieldPosition="0">
        <references count="5">
          <reference field="1" count="0" selected="0"/>
          <reference field="2" count="1" selected="0">
            <x v="1"/>
          </reference>
          <reference field="3" count="1">
            <x v="2"/>
          </reference>
          <reference field="9" count="1" selected="0">
            <x v="6"/>
          </reference>
          <reference field="10" count="1" selected="0">
            <x v="2"/>
          </reference>
        </references>
      </pivotArea>
    </format>
    <format dxfId="1366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6"/>
          </reference>
          <reference field="10" count="1" selected="0">
            <x v="0"/>
          </reference>
        </references>
      </pivotArea>
    </format>
    <format dxfId="1365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5"/>
          </reference>
          <reference field="10" count="1" selected="0">
            <x v="0"/>
          </reference>
        </references>
      </pivotArea>
    </format>
    <format dxfId="1364">
      <pivotArea dataOnly="0" labelOnly="1" fieldPosition="0">
        <references count="4">
          <reference field="1" count="0" selected="0"/>
          <reference field="2" count="1" selected="0">
            <x v="1"/>
          </reference>
          <reference field="9" count="1">
            <x v="4"/>
          </reference>
          <reference field="10" count="1" selected="0">
            <x v="0"/>
          </reference>
        </references>
      </pivotArea>
    </format>
    <format dxfId="1363">
      <pivotArea dataOnly="0" labelOnly="1" fieldPosition="0">
        <references count="4">
          <reference field="1" count="0" selected="0"/>
          <reference field="2" count="1" selected="0">
            <x v="0"/>
          </reference>
          <reference field="9" count="1">
            <x v="3"/>
          </reference>
          <reference field="10" count="1" selected="0">
            <x v="0"/>
          </reference>
        </references>
      </pivotArea>
    </format>
  </formats>
  <pivotHierarchies count="10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22"/>
    <rowHierarchyUsage hierarchyUsage="0"/>
    <rowHierarchyUsage hierarchyUsage="28"/>
    <rowHierarchyUsage hierarchyUsage="29"/>
    <rowHierarchyUsage hierarchyUsage="2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BazaZaUpit" displayName="BazaZaUpit" ref="A2:Z246" totalsRowShown="0" headerRowDxfId="177">
  <autoFilter ref="A2:Z246"/>
  <tableColumns count="26">
    <tableColumn id="1" name="Račun" dataDxfId="176"/>
    <tableColumn id="2" name="Naziv računa" dataDxfId="175"/>
    <tableColumn id="3" name="PRIHODI PO IZVORIMA" dataDxfId="174"/>
    <tableColumn id="4" name="Prihodi 1" dataDxfId="173"/>
    <tableColumn id="5" name="Prihodi 2" dataDxfId="172"/>
    <tableColumn id="6" name="Prihodi 3" dataDxfId="171"/>
    <tableColumn id="7" name="Prihodi 4" dataDxfId="170"/>
    <tableColumn id="8" name="Funkcijska  klasifikacija 1" dataDxfId="169"/>
    <tableColumn id="9" name="Funkcijska  klasifikacija 2" dataDxfId="168"/>
    <tableColumn id="10" name="IZVRŠENJE 2023." dataDxfId="167"/>
    <tableColumn id="11" name="TEKUĆI PLAN 2024" dataDxfId="166"/>
    <tableColumn id="12" name="PLAN ZA 2025." dataDxfId="165"/>
    <tableColumn id="13" name="PROJEKCIJA ZA 2026." dataDxfId="164"/>
    <tableColumn id="14" name="PROJEKCIJA ZA 2027." dataDxfId="163"/>
    <tableColumn id="15" name="Projekcija za 2025. EUR" dataDxfId="162"/>
    <tableColumn id="16" name="Projekcija za 2026. EUR"/>
    <tableColumn id="17" name="Izvršenje 01.01.-30.06.2022."/>
    <tableColumn id="18" name="IZVORNI / TEKUĆI                           Plan za 2023."/>
    <tableColumn id="19" name="Izvršenje 01.01.-30.06.2023."/>
    <tableColumn id="20" name="Indeks"/>
    <tableColumn id="21" name="Indeks2"/>
    <tableColumn id="22" name="SMANJENJE - PRERASPODJELA TEKUĆI PLAN 2023. "/>
    <tableColumn id="23" name="POVEĆANJE - PRERASPODJELA TEKUĆI PLAN 2023."/>
    <tableColumn id="24" name="UŠTEDE - PRERASPODJELA TEKUĆI PLAN 2023."/>
    <tableColumn id="25" name="NEDOSTATNA SREDSTVA - PRERASPODJELA TEKUĆI PLAN 2023."/>
    <tableColumn id="26" name="NOVI PLAN 2023. - PRERASPODJELA TEKUĆI PLAN 2023.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KonPlanZADNJI" displayName="KonPlanZADNJI" ref="A1:C89" totalsRowShown="0">
  <autoFilter ref="A1:C89"/>
  <sortState ref="A2:C85">
    <sortCondition ref="A1:A85"/>
  </sortState>
  <tableColumns count="3">
    <tableColumn id="1" name="Račun"/>
    <tableColumn id="2" name="Naziv računa" dataDxfId="4"/>
    <tableColumn id="3" name="Konto Broj i Naziv" dataDxf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3" name="KontniPlan" displayName="KontniPlan" ref="A1:C3913" totalsRowShown="0">
  <autoFilter ref="A1:C3913"/>
  <tableColumns count="3">
    <tableColumn id="4" name="Konto Broj" dataDxfId="2"/>
    <tableColumn id="6" name="Konto Naziv" dataDxfId="1"/>
    <tableColumn id="8" name="Konto naziv spoji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ivotTable" Target="../pivotTables/pivotTable23.xml"/><Relationship Id="rId1" Type="http://schemas.openxmlformats.org/officeDocument/2006/relationships/pivotTable" Target="../pivotTables/pivotTable2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ivotTable" Target="../pivotTables/pivotTable25.xml"/><Relationship Id="rId1" Type="http://schemas.openxmlformats.org/officeDocument/2006/relationships/pivotTable" Target="../pivotTables/pivotTable2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2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ivotTable" Target="../pivotTables/pivotTable28.xml"/><Relationship Id="rId1" Type="http://schemas.openxmlformats.org/officeDocument/2006/relationships/pivotTable" Target="../pivotTables/pivotTable27.xm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ivotTable" Target="../pivotTables/pivotTable30.xml"/><Relationship Id="rId1" Type="http://schemas.openxmlformats.org/officeDocument/2006/relationships/pivotTable" Target="../pivotTables/pivotTable29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1.xml"/><Relationship Id="rId2" Type="http://schemas.openxmlformats.org/officeDocument/2006/relationships/pivotTable" Target="../pivotTables/pivotTable10.xml"/><Relationship Id="rId1" Type="http://schemas.openxmlformats.org/officeDocument/2006/relationships/pivotTable" Target="../pivotTables/pivotTable9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15.xml"/><Relationship Id="rId1" Type="http://schemas.openxmlformats.org/officeDocument/2006/relationships/pivotTable" Target="../pivotTables/pivotTable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17.xml"/><Relationship Id="rId1" Type="http://schemas.openxmlformats.org/officeDocument/2006/relationships/pivotTable" Target="../pivotTables/pivotTable16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19.xml"/><Relationship Id="rId1" Type="http://schemas.openxmlformats.org/officeDocument/2006/relationships/pivotTable" Target="../pivotTables/pivotTable18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ivotTable" Target="../pivotTables/pivotTable21.xml"/><Relationship Id="rId1" Type="http://schemas.openxmlformats.org/officeDocument/2006/relationships/pivotTable" Target="../pivotTables/pivot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O59"/>
  <sheetViews>
    <sheetView showGridLines="0" zoomScaleNormal="100" workbookViewId="0">
      <pane ySplit="8" topLeftCell="A9" activePane="bottomLeft" state="frozen"/>
      <selection activeCell="A3" sqref="A3"/>
      <selection pane="bottomLeft" activeCell="A1048576" sqref="A58:XFD1048576"/>
    </sheetView>
  </sheetViews>
  <sheetFormatPr defaultColWidth="0" defaultRowHeight="12" zeroHeight="1" x14ac:dyDescent="0.2"/>
  <cols>
    <col min="1" max="1" width="37" style="61" customWidth="1"/>
    <col min="2" max="4" width="10.85546875" style="81" customWidth="1"/>
    <col min="5" max="5" width="10.85546875" style="81" bestFit="1" customWidth="1"/>
    <col min="6" max="6" width="10.85546875" style="81" customWidth="1"/>
    <col min="7" max="7" width="10.85546875" style="81" hidden="1" customWidth="1"/>
    <col min="8" max="9" width="12.140625" style="61" hidden="1" customWidth="1"/>
    <col min="10" max="10" width="10.85546875" style="61" hidden="1" customWidth="1"/>
    <col min="11" max="11" width="15.7109375" style="61" hidden="1" customWidth="1"/>
    <col min="12" max="12" width="16.5703125" style="61" hidden="1" customWidth="1"/>
    <col min="13" max="13" width="17.42578125" style="61" hidden="1" customWidth="1"/>
    <col min="14" max="15" width="13.85546875" style="61" hidden="1" customWidth="1"/>
    <col min="16" max="16384" width="8.85546875" style="61" hidden="1"/>
  </cols>
  <sheetData>
    <row r="1" spans="1:15" x14ac:dyDescent="0.2">
      <c r="A1" s="64"/>
      <c r="B1" s="127"/>
      <c r="C1" s="127"/>
      <c r="D1" s="127"/>
      <c r="E1" s="127"/>
      <c r="F1" s="127"/>
    </row>
    <row r="2" spans="1:15" x14ac:dyDescent="0.2">
      <c r="A2" s="442" t="s">
        <v>144</v>
      </c>
      <c r="B2" s="442"/>
      <c r="C2" s="442"/>
      <c r="D2" s="442"/>
      <c r="E2" s="442"/>
      <c r="F2" s="442"/>
      <c r="G2" s="76"/>
      <c r="H2" s="76"/>
      <c r="I2" s="76"/>
      <c r="J2" s="76"/>
      <c r="K2" s="76"/>
      <c r="L2" s="76"/>
      <c r="M2" s="76"/>
      <c r="N2" s="76"/>
    </row>
    <row r="3" spans="1:15" x14ac:dyDescent="0.2">
      <c r="A3" s="64"/>
      <c r="B3" s="127"/>
      <c r="C3" s="127"/>
      <c r="D3" s="127"/>
      <c r="E3" s="139"/>
      <c r="F3" s="139"/>
      <c r="G3" s="346"/>
      <c r="H3" s="347"/>
    </row>
    <row r="4" spans="1:15" x14ac:dyDescent="0.2">
      <c r="A4" s="442" t="s">
        <v>347</v>
      </c>
      <c r="B4" s="442"/>
      <c r="C4" s="442"/>
      <c r="D4" s="442"/>
      <c r="E4" s="442"/>
      <c r="F4" s="442"/>
      <c r="G4" s="76"/>
      <c r="H4" s="76"/>
      <c r="I4" s="76"/>
      <c r="J4" s="76"/>
      <c r="K4" s="76"/>
      <c r="L4" s="76"/>
      <c r="M4" s="76"/>
      <c r="N4" s="76"/>
    </row>
    <row r="5" spans="1:15" x14ac:dyDescent="0.2">
      <c r="A5" s="64"/>
      <c r="B5" s="127"/>
      <c r="C5" s="127"/>
      <c r="D5" s="127"/>
      <c r="E5" s="127"/>
      <c r="F5" s="127"/>
    </row>
    <row r="6" spans="1:15" x14ac:dyDescent="0.2">
      <c r="A6" s="439" t="s">
        <v>355</v>
      </c>
      <c r="B6" s="441" t="s">
        <v>356</v>
      </c>
      <c r="C6" s="441" t="s">
        <v>357</v>
      </c>
      <c r="D6" s="441" t="s">
        <v>358</v>
      </c>
      <c r="E6" s="441" t="s">
        <v>342</v>
      </c>
      <c r="F6" s="443" t="s">
        <v>359</v>
      </c>
      <c r="G6" s="317"/>
      <c r="H6" s="438"/>
      <c r="I6" s="438"/>
      <c r="J6" s="438"/>
      <c r="K6" s="438"/>
      <c r="L6" s="438"/>
      <c r="M6" s="438"/>
      <c r="N6" s="438"/>
      <c r="O6" s="438"/>
    </row>
    <row r="7" spans="1:15" x14ac:dyDescent="0.2">
      <c r="A7" s="440"/>
      <c r="B7" s="441" t="s">
        <v>287</v>
      </c>
      <c r="C7" s="441" t="s">
        <v>323</v>
      </c>
      <c r="D7" s="441"/>
      <c r="E7" s="441"/>
      <c r="F7" s="443"/>
      <c r="G7" s="318"/>
      <c r="H7" s="362"/>
      <c r="I7" s="362"/>
      <c r="J7" s="438"/>
      <c r="K7" s="438"/>
      <c r="L7" s="438"/>
      <c r="M7" s="438"/>
      <c r="N7" s="438"/>
      <c r="O7" s="438"/>
    </row>
    <row r="8" spans="1:15" x14ac:dyDescent="0.2">
      <c r="A8" s="290">
        <v>1</v>
      </c>
      <c r="B8" s="268" t="s">
        <v>291</v>
      </c>
      <c r="C8" s="268" t="s">
        <v>292</v>
      </c>
      <c r="D8" s="268" t="s">
        <v>293</v>
      </c>
      <c r="E8" s="268" t="s">
        <v>325</v>
      </c>
      <c r="F8" s="268" t="s">
        <v>340</v>
      </c>
      <c r="G8" s="319"/>
      <c r="H8" s="320"/>
      <c r="I8" s="320"/>
      <c r="J8" s="320"/>
      <c r="K8" s="320"/>
      <c r="L8" s="320"/>
      <c r="M8" s="320"/>
      <c r="N8" s="320"/>
      <c r="O8" s="320"/>
    </row>
    <row r="9" spans="1:15" s="62" customFormat="1" ht="24" hidden="1" x14ac:dyDescent="0.2">
      <c r="A9" s="129" t="s">
        <v>110</v>
      </c>
      <c r="B9" s="61" t="s">
        <v>373</v>
      </c>
      <c r="C9" s="61" t="s">
        <v>357</v>
      </c>
      <c r="D9" s="61" t="s">
        <v>374</v>
      </c>
      <c r="E9" s="61" t="s">
        <v>375</v>
      </c>
      <c r="F9" s="284" t="s">
        <v>376</v>
      </c>
      <c r="G9" s="63"/>
      <c r="H9" s="63"/>
      <c r="I9" s="63"/>
      <c r="J9" s="63"/>
      <c r="K9" s="63"/>
      <c r="L9" s="63"/>
      <c r="M9" s="63"/>
      <c r="N9" s="63"/>
      <c r="O9" s="63"/>
    </row>
    <row r="10" spans="1:15" x14ac:dyDescent="0.2">
      <c r="A10" s="125" t="s">
        <v>300</v>
      </c>
      <c r="B10" s="282">
        <v>11030221.040000005</v>
      </c>
      <c r="C10" s="238">
        <v>19282366</v>
      </c>
      <c r="D10" s="238">
        <v>15171125</v>
      </c>
      <c r="E10" s="238">
        <v>16987905</v>
      </c>
      <c r="F10" s="287">
        <v>16422360</v>
      </c>
      <c r="G10" s="63"/>
      <c r="H10" s="63"/>
      <c r="I10" s="63"/>
      <c r="J10" s="63"/>
      <c r="K10" s="63"/>
      <c r="L10" s="63"/>
      <c r="M10" s="63"/>
      <c r="N10" s="63"/>
      <c r="O10" s="63"/>
    </row>
    <row r="11" spans="1:15" x14ac:dyDescent="0.2">
      <c r="A11" s="119" t="s">
        <v>301</v>
      </c>
      <c r="B11" s="283">
        <v>0</v>
      </c>
      <c r="C11" s="239">
        <v>0</v>
      </c>
      <c r="D11" s="239">
        <v>0</v>
      </c>
      <c r="E11" s="239">
        <v>0</v>
      </c>
      <c r="F11" s="288">
        <v>0</v>
      </c>
      <c r="G11" s="63"/>
      <c r="H11" s="63"/>
      <c r="I11" s="63"/>
      <c r="J11" s="63"/>
      <c r="K11" s="63"/>
      <c r="L11" s="63"/>
      <c r="M11" s="63"/>
      <c r="N11" s="63"/>
      <c r="O11" s="63"/>
    </row>
    <row r="12" spans="1:15" x14ac:dyDescent="0.2">
      <c r="A12" s="430" t="s">
        <v>145</v>
      </c>
      <c r="B12" s="426">
        <v>11030221.040000003</v>
      </c>
      <c r="C12" s="427">
        <v>19282366</v>
      </c>
      <c r="D12" s="427">
        <v>15171125</v>
      </c>
      <c r="E12" s="427">
        <v>16987905</v>
      </c>
      <c r="F12" s="428">
        <v>16422360</v>
      </c>
      <c r="G12" s="63"/>
      <c r="H12" s="63"/>
      <c r="I12" s="63"/>
      <c r="J12" s="63"/>
      <c r="K12" s="63"/>
      <c r="L12" s="63"/>
      <c r="M12" s="63"/>
      <c r="N12" s="63"/>
      <c r="O12" s="63"/>
    </row>
    <row r="13" spans="1:15" hidden="1" x14ac:dyDescent="0.2">
      <c r="H13" s="81"/>
      <c r="I13" s="81"/>
      <c r="J13" s="81"/>
      <c r="K13" s="81"/>
      <c r="L13" s="81"/>
      <c r="M13" s="81"/>
      <c r="N13" s="81"/>
      <c r="O13" s="81"/>
    </row>
    <row r="14" spans="1:15" hidden="1" x14ac:dyDescent="0.2">
      <c r="H14" s="81"/>
      <c r="I14" s="81"/>
      <c r="J14" s="81"/>
      <c r="K14" s="81"/>
      <c r="L14" s="81"/>
      <c r="M14" s="81"/>
      <c r="N14" s="81"/>
      <c r="O14" s="81"/>
    </row>
    <row r="15" spans="1:15" hidden="1" x14ac:dyDescent="0.2">
      <c r="H15" s="81"/>
      <c r="I15" s="81"/>
      <c r="J15" s="81"/>
      <c r="K15" s="81"/>
      <c r="L15" s="81"/>
      <c r="M15" s="81"/>
      <c r="N15" s="81"/>
      <c r="O15" s="81"/>
    </row>
    <row r="16" spans="1:15" hidden="1" x14ac:dyDescent="0.2">
      <c r="H16" s="81"/>
      <c r="I16" s="81"/>
      <c r="J16" s="81"/>
      <c r="K16" s="81"/>
      <c r="L16" s="81"/>
      <c r="M16" s="81"/>
      <c r="N16" s="81"/>
      <c r="O16" s="81"/>
    </row>
    <row r="17" spans="1:15" hidden="1" x14ac:dyDescent="0.2">
      <c r="H17" s="81"/>
      <c r="I17" s="81"/>
      <c r="J17" s="81"/>
      <c r="K17" s="81"/>
      <c r="L17" s="81"/>
      <c r="M17" s="81"/>
      <c r="N17" s="81"/>
      <c r="O17" s="81"/>
    </row>
    <row r="18" spans="1:15" hidden="1" x14ac:dyDescent="0.2">
      <c r="H18" s="81"/>
      <c r="I18" s="81"/>
      <c r="J18" s="81"/>
      <c r="K18" s="81"/>
      <c r="L18" s="81"/>
      <c r="M18" s="81"/>
      <c r="N18" s="81"/>
      <c r="O18" s="81"/>
    </row>
    <row r="19" spans="1:15" hidden="1" x14ac:dyDescent="0.2">
      <c r="H19" s="81"/>
      <c r="I19" s="81"/>
      <c r="J19" s="81"/>
      <c r="K19" s="81"/>
      <c r="L19" s="81"/>
      <c r="M19" s="81"/>
      <c r="N19" s="81"/>
      <c r="O19" s="81"/>
    </row>
    <row r="20" spans="1:15" hidden="1" x14ac:dyDescent="0.2">
      <c r="H20" s="81"/>
      <c r="I20" s="81"/>
      <c r="J20" s="81"/>
      <c r="K20" s="81"/>
      <c r="L20" s="81"/>
      <c r="M20" s="81"/>
      <c r="N20" s="81"/>
      <c r="O20" s="81"/>
    </row>
    <row r="21" spans="1:15" hidden="1" x14ac:dyDescent="0.2">
      <c r="H21" s="81"/>
      <c r="I21" s="81"/>
      <c r="J21" s="81"/>
      <c r="K21" s="81"/>
      <c r="L21" s="81"/>
      <c r="M21" s="81"/>
      <c r="N21" s="81"/>
      <c r="O21" s="81"/>
    </row>
    <row r="22" spans="1:15" hidden="1" x14ac:dyDescent="0.2">
      <c r="H22" s="81"/>
      <c r="I22" s="81"/>
      <c r="J22" s="81"/>
      <c r="K22" s="81"/>
      <c r="L22" s="81"/>
      <c r="M22" s="81"/>
      <c r="N22" s="81"/>
      <c r="O22" s="81"/>
    </row>
    <row r="23" spans="1:15" s="77" customFormat="1" ht="24" hidden="1" x14ac:dyDescent="0.2">
      <c r="A23" s="123" t="s">
        <v>110</v>
      </c>
      <c r="B23" s="310" t="s">
        <v>373</v>
      </c>
      <c r="C23" s="310" t="s">
        <v>357</v>
      </c>
      <c r="D23" s="310" t="s">
        <v>374</v>
      </c>
      <c r="E23" s="310" t="s">
        <v>375</v>
      </c>
      <c r="F23" s="311" t="s">
        <v>376</v>
      </c>
      <c r="G23" s="63"/>
      <c r="H23" s="63"/>
      <c r="I23" s="63"/>
      <c r="J23" s="63"/>
      <c r="K23" s="63"/>
      <c r="L23" s="63"/>
      <c r="M23" s="63"/>
      <c r="N23" s="63"/>
      <c r="O23" s="63"/>
    </row>
    <row r="24" spans="1:15" x14ac:dyDescent="0.2">
      <c r="A24" s="119" t="s">
        <v>302</v>
      </c>
      <c r="B24" s="120">
        <v>10185574.580000004</v>
      </c>
      <c r="C24" s="120">
        <v>12698773</v>
      </c>
      <c r="D24" s="120">
        <v>13850529</v>
      </c>
      <c r="E24" s="120">
        <v>15001755</v>
      </c>
      <c r="F24" s="120">
        <v>15938810</v>
      </c>
      <c r="G24" s="63"/>
      <c r="H24" s="63"/>
      <c r="I24" s="63"/>
      <c r="J24" s="63"/>
      <c r="K24" s="63"/>
      <c r="L24" s="63"/>
      <c r="M24" s="63"/>
      <c r="N24" s="63"/>
      <c r="O24" s="63"/>
    </row>
    <row r="25" spans="1:15" ht="24" x14ac:dyDescent="0.2">
      <c r="A25" s="119" t="s">
        <v>303</v>
      </c>
      <c r="B25" s="120">
        <v>876743.44000000006</v>
      </c>
      <c r="C25" s="120">
        <v>6583593</v>
      </c>
      <c r="D25" s="120">
        <v>1385350</v>
      </c>
      <c r="E25" s="120">
        <v>1986150</v>
      </c>
      <c r="F25" s="120">
        <v>483550</v>
      </c>
      <c r="G25" s="63"/>
      <c r="H25" s="63"/>
      <c r="I25" s="63"/>
      <c r="J25" s="63"/>
      <c r="K25" s="63"/>
      <c r="L25" s="63"/>
      <c r="M25" s="63"/>
      <c r="N25" s="63"/>
      <c r="O25" s="63"/>
    </row>
    <row r="26" spans="1:15" x14ac:dyDescent="0.2">
      <c r="A26" s="363" t="s">
        <v>146</v>
      </c>
      <c r="B26" s="124">
        <v>11062318.020000003</v>
      </c>
      <c r="C26" s="124">
        <v>19282366</v>
      </c>
      <c r="D26" s="124">
        <v>15235879</v>
      </c>
      <c r="E26" s="124">
        <v>16987905</v>
      </c>
      <c r="F26" s="124">
        <v>16422360</v>
      </c>
      <c r="G26" s="63"/>
      <c r="H26" s="63"/>
      <c r="I26" s="63"/>
      <c r="J26" s="63"/>
      <c r="K26" s="63"/>
      <c r="L26" s="63"/>
      <c r="M26" s="63"/>
      <c r="N26" s="63"/>
      <c r="O26" s="63"/>
    </row>
    <row r="27" spans="1:15" x14ac:dyDescent="0.2">
      <c r="A27" s="64"/>
      <c r="B27" s="127"/>
      <c r="C27" s="127"/>
      <c r="D27" s="127"/>
      <c r="E27" s="127"/>
      <c r="F27" s="127"/>
      <c r="H27" s="81"/>
      <c r="I27" s="81"/>
      <c r="J27" s="81"/>
      <c r="K27" s="81"/>
      <c r="L27" s="81"/>
      <c r="M27" s="81"/>
      <c r="N27" s="81"/>
      <c r="O27" s="81"/>
    </row>
    <row r="28" spans="1:15" x14ac:dyDescent="0.2">
      <c r="A28" s="271" t="s">
        <v>147</v>
      </c>
      <c r="B28" s="270">
        <f>GETPIVOTDATA("[Measures].[IZVRŠENJE 2023]",$A$9)-GETPIVOTDATA("[Measures].[IZVRŠENJE 2023]",$A$23)</f>
        <v>-32096.980000000447</v>
      </c>
      <c r="C28" s="270">
        <f>GETPIVOTDATA("[Measures].[TEKUĆI PLAN 2024.]",$A$9)-GETPIVOTDATA("[Measures].[TEKUĆI PLAN 2024.]",$A$23)</f>
        <v>0</v>
      </c>
      <c r="D28" s="270">
        <f>GETPIVOTDATA("[Measures].[PLAN ZA 2025]",$A$9)-GETPIVOTDATA("[Measures].[PLAN ZA 2025]",$A$23)</f>
        <v>-64754</v>
      </c>
      <c r="E28" s="270">
        <f>GETPIVOTDATA("[Measures].[PROJEKCIJA ZA 2026]",$A$9)-GETPIVOTDATA("[Measures].[PROJEKCIJA ZA 2026]",$A$23)</f>
        <v>0</v>
      </c>
      <c r="F28" s="270">
        <f>GETPIVOTDATA("[Measures].[PROJEKCIJA ZA 2027]",$A$9)-GETPIVOTDATA("[Measures].[PROJEKCIJA ZA 2027]",$A$23)</f>
        <v>0</v>
      </c>
      <c r="H28" s="81"/>
      <c r="I28" s="81"/>
      <c r="J28" s="81"/>
      <c r="K28" s="81"/>
      <c r="L28" s="81"/>
      <c r="M28" s="81"/>
      <c r="N28" s="81"/>
      <c r="O28" s="81"/>
    </row>
    <row r="29" spans="1:15" hidden="1" x14ac:dyDescent="0.2">
      <c r="A29" s="64"/>
      <c r="B29" s="139"/>
      <c r="C29" s="140"/>
      <c r="D29" s="140"/>
      <c r="E29" s="140"/>
      <c r="F29" s="140"/>
      <c r="H29" s="81"/>
      <c r="I29" s="81"/>
      <c r="J29" s="81"/>
      <c r="K29" s="81"/>
      <c r="L29" s="81"/>
      <c r="M29" s="81"/>
      <c r="N29" s="81"/>
      <c r="O29" s="81"/>
    </row>
    <row r="30" spans="1:15" hidden="1" x14ac:dyDescent="0.2">
      <c r="A30" s="64"/>
      <c r="B30" s="139"/>
      <c r="C30" s="140"/>
      <c r="D30" s="140"/>
      <c r="E30" s="140"/>
      <c r="F30" s="140"/>
    </row>
    <row r="31" spans="1:15" x14ac:dyDescent="0.2">
      <c r="A31" s="64"/>
      <c r="B31" s="139"/>
      <c r="C31" s="140"/>
      <c r="D31" s="140"/>
      <c r="E31" s="140"/>
      <c r="F31" s="140"/>
    </row>
    <row r="32" spans="1:15" x14ac:dyDescent="0.2">
      <c r="A32" s="442" t="s">
        <v>348</v>
      </c>
      <c r="B32" s="442"/>
      <c r="C32" s="442"/>
      <c r="D32" s="442"/>
      <c r="E32" s="442"/>
      <c r="F32" s="442"/>
      <c r="G32" s="76"/>
      <c r="H32" s="76"/>
      <c r="I32" s="76"/>
      <c r="J32" s="76"/>
      <c r="K32" s="76"/>
      <c r="L32" s="76"/>
      <c r="M32" s="76"/>
      <c r="N32" s="76"/>
    </row>
    <row r="33" spans="1:15" x14ac:dyDescent="0.2">
      <c r="A33" s="64"/>
      <c r="B33" s="139"/>
      <c r="C33" s="140"/>
      <c r="D33" s="140"/>
      <c r="E33" s="140"/>
      <c r="F33" s="140"/>
    </row>
    <row r="34" spans="1:15" x14ac:dyDescent="0.2">
      <c r="A34" s="439" t="s">
        <v>355</v>
      </c>
      <c r="B34" s="441" t="s">
        <v>356</v>
      </c>
      <c r="C34" s="441" t="s">
        <v>357</v>
      </c>
      <c r="D34" s="441" t="s">
        <v>358</v>
      </c>
      <c r="E34" s="441" t="s">
        <v>342</v>
      </c>
      <c r="F34" s="443" t="s">
        <v>359</v>
      </c>
      <c r="G34" s="61"/>
    </row>
    <row r="35" spans="1:15" x14ac:dyDescent="0.2">
      <c r="A35" s="440"/>
      <c r="B35" s="441" t="s">
        <v>287</v>
      </c>
      <c r="C35" s="441" t="s">
        <v>323</v>
      </c>
      <c r="D35" s="441"/>
      <c r="E35" s="441"/>
      <c r="F35" s="443"/>
      <c r="G35" s="61"/>
    </row>
    <row r="36" spans="1:15" x14ac:dyDescent="0.2">
      <c r="A36" s="290">
        <v>1</v>
      </c>
      <c r="B36" s="268" t="s">
        <v>291</v>
      </c>
      <c r="C36" s="268" t="s">
        <v>292</v>
      </c>
      <c r="D36" s="268" t="s">
        <v>293</v>
      </c>
      <c r="E36" s="268" t="s">
        <v>325</v>
      </c>
      <c r="F36" s="268" t="s">
        <v>340</v>
      </c>
      <c r="G36" s="61"/>
    </row>
    <row r="37" spans="1:15" hidden="1" x14ac:dyDescent="0.2">
      <c r="B37" s="61"/>
      <c r="C37" s="61"/>
      <c r="D37" s="61"/>
      <c r="E37" s="61"/>
    </row>
    <row r="38" spans="1:15" hidden="1" x14ac:dyDescent="0.2">
      <c r="B38" s="61"/>
      <c r="C38" s="61"/>
      <c r="D38" s="61"/>
      <c r="E38" s="61"/>
    </row>
    <row r="39" spans="1:15" hidden="1" x14ac:dyDescent="0.2">
      <c r="B39" s="61"/>
      <c r="C39" s="61"/>
      <c r="D39" s="61"/>
      <c r="E39" s="61"/>
    </row>
    <row r="40" spans="1:15" s="77" customFormat="1" ht="24" hidden="1" x14ac:dyDescent="0.2">
      <c r="A40" s="117" t="s">
        <v>274</v>
      </c>
      <c r="B40" s="314" t="s">
        <v>373</v>
      </c>
      <c r="C40" s="314" t="s">
        <v>357</v>
      </c>
      <c r="D40" s="314" t="s">
        <v>374</v>
      </c>
      <c r="E40" s="314" t="s">
        <v>375</v>
      </c>
      <c r="F40" s="314" t="s">
        <v>376</v>
      </c>
      <c r="G40" s="63"/>
      <c r="H40" s="63"/>
      <c r="I40" s="63"/>
      <c r="J40" s="63"/>
      <c r="K40" s="63"/>
      <c r="L40" s="63"/>
      <c r="M40" s="63"/>
      <c r="N40" s="63"/>
      <c r="O40" s="63"/>
    </row>
    <row r="41" spans="1:15" ht="24" x14ac:dyDescent="0.2">
      <c r="A41" s="119" t="s">
        <v>304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63"/>
      <c r="H41" s="63"/>
      <c r="I41" s="63"/>
      <c r="J41" s="63"/>
      <c r="K41" s="63"/>
      <c r="L41" s="63"/>
      <c r="M41" s="63"/>
      <c r="N41" s="63"/>
      <c r="O41" s="63"/>
    </row>
    <row r="42" spans="1:15" hidden="1" x14ac:dyDescent="0.2">
      <c r="B42" s="61"/>
      <c r="C42" s="61"/>
      <c r="D42" s="61"/>
      <c r="E42" s="61"/>
      <c r="H42" s="134"/>
    </row>
    <row r="43" spans="1:15" hidden="1" x14ac:dyDescent="0.2">
      <c r="B43" s="61"/>
      <c r="C43" s="61"/>
      <c r="D43" s="61"/>
      <c r="E43" s="61"/>
      <c r="H43" s="134"/>
    </row>
    <row r="44" spans="1:15" hidden="1" x14ac:dyDescent="0.2">
      <c r="B44" s="61"/>
      <c r="C44" s="61"/>
      <c r="D44" s="61"/>
      <c r="E44" s="61"/>
      <c r="H44" s="134"/>
    </row>
    <row r="45" spans="1:15" ht="24" hidden="1" x14ac:dyDescent="0.2">
      <c r="A45" s="117" t="s">
        <v>110</v>
      </c>
      <c r="B45" s="118" t="s">
        <v>373</v>
      </c>
      <c r="C45" s="118" t="s">
        <v>357</v>
      </c>
      <c r="D45" s="118" t="s">
        <v>374</v>
      </c>
      <c r="E45" s="118" t="s">
        <v>375</v>
      </c>
      <c r="F45" s="118" t="s">
        <v>376</v>
      </c>
      <c r="G45" s="63"/>
      <c r="H45" s="63"/>
      <c r="I45" s="63"/>
      <c r="J45" s="63"/>
      <c r="K45" s="63"/>
      <c r="L45" s="63"/>
      <c r="M45" s="63"/>
      <c r="N45" s="63"/>
      <c r="O45" s="63"/>
    </row>
    <row r="46" spans="1:15" ht="24" x14ac:dyDescent="0.2">
      <c r="A46" s="119" t="s">
        <v>305</v>
      </c>
      <c r="B46" s="120">
        <v>0</v>
      </c>
      <c r="C46" s="120">
        <v>0</v>
      </c>
      <c r="D46" s="120">
        <v>0</v>
      </c>
      <c r="E46" s="120">
        <v>0</v>
      </c>
      <c r="F46" s="120">
        <v>0</v>
      </c>
      <c r="G46" s="63"/>
      <c r="H46" s="63"/>
      <c r="I46" s="63"/>
      <c r="J46" s="63"/>
      <c r="K46" s="63"/>
      <c r="L46" s="63"/>
      <c r="M46" s="63"/>
      <c r="N46" s="63"/>
      <c r="O46" s="63"/>
    </row>
    <row r="47" spans="1:15" x14ac:dyDescent="0.2">
      <c r="A47" s="363" t="s">
        <v>3551</v>
      </c>
      <c r="B47" s="124">
        <f>GETPIVOTDATA("[Measures].[IZVRŠENJE 2023]",$A$40,"[BazaZaUpit].[Konto Broj i Naziv 1]","[BazaZaUpit].[Konto Broj i Naziv 1].&amp;[8 Primici od financijske imovine i zaduživanja]")-GETPIVOTDATA("[Measures].[IZVRŠENJE 2023]",$A$45,"[BazaZaUpit].[Konto Broj i Naziv 1]","[BazaZaUpit].[Konto Broj i Naziv 1].&amp;[5 Izdaci za financijsku imovinu i otplate zajmova]")</f>
        <v>0</v>
      </c>
      <c r="C47" s="124">
        <f>GETPIVOTDATA("[Measures].[TEKUĆI PLAN 2024.]",$A$40,"[BazaZaUpit].[Konto Broj i Naziv 1]","[BazaZaUpit].[Konto Broj i Naziv 1].&amp;[8 Primici od financijske imovine i zaduživanja]")-GETPIVOTDATA("[Measures].[TEKUĆI PLAN 2024.]",$A$45,"[BazaZaUpit].[Konto Broj i Naziv 1]","[BazaZaUpit].[Konto Broj i Naziv 1].&amp;[5 Izdaci za financijsku imovinu i otplate zajmova]")</f>
        <v>0</v>
      </c>
      <c r="D47" s="124">
        <f>GETPIVOTDATA("[Measures].[PLAN ZA 2025]",$A$40,"[BazaZaUpit].[Konto Broj i Naziv 1]","[BazaZaUpit].[Konto Broj i Naziv 1].&amp;[8 Primici od financijske imovine i zaduživanja]")-GETPIVOTDATA("[Measures].[PLAN ZA 2025]",$A$45,"[BazaZaUpit].[Konto Broj i Naziv 1]","[BazaZaUpit].[Konto Broj i Naziv 1].&amp;[5 Izdaci za financijsku imovinu i otplate zajmova]")</f>
        <v>0</v>
      </c>
      <c r="E47" s="124">
        <f>GETPIVOTDATA("[Measures].[PROJEKCIJA ZA 2026]",$A$40,"[BazaZaUpit].[Konto Broj i Naziv 1]","[BazaZaUpit].[Konto Broj i Naziv 1].&amp;[8 Primici od financijske imovine i zaduživanja]")-GETPIVOTDATA("[Measures].[PROJEKCIJA ZA 2026]",$A$45,"[BazaZaUpit].[Konto Broj i Naziv 1]","[BazaZaUpit].[Konto Broj i Naziv 1].&amp;[5 Izdaci za financijsku imovinu i otplate zajmova]")</f>
        <v>0</v>
      </c>
      <c r="F47" s="124">
        <f>GETPIVOTDATA("[Measures].[PROJEKCIJA ZA 2027]",$A$40,"[BazaZaUpit].[Konto Broj i Naziv 1]","[BazaZaUpit].[Konto Broj i Naziv 1].&amp;[8 Primici od financijske imovine i zaduživanja]")-GETPIVOTDATA("[Measures].[PROJEKCIJA ZA 2027]",$A$45,"[BazaZaUpit].[Konto Broj i Naziv 1]","[BazaZaUpit].[Konto Broj i Naziv 1].&amp;[5 Izdaci za financijsku imovinu i otplate zajmova]")</f>
        <v>0</v>
      </c>
      <c r="H47" s="134"/>
    </row>
    <row r="48" spans="1:15" hidden="1" x14ac:dyDescent="0.2">
      <c r="B48" s="61"/>
      <c r="C48" s="61"/>
      <c r="D48" s="61"/>
      <c r="E48" s="61"/>
      <c r="F48" s="140"/>
      <c r="H48" s="134"/>
    </row>
    <row r="49" spans="1:15" hidden="1" x14ac:dyDescent="0.2">
      <c r="B49" s="61"/>
      <c r="C49" s="61"/>
      <c r="D49" s="61"/>
      <c r="E49" s="61"/>
      <c r="F49" s="140"/>
      <c r="H49" s="134"/>
    </row>
    <row r="50" spans="1:15" ht="48" hidden="1" x14ac:dyDescent="0.2">
      <c r="A50" s="117" t="s">
        <v>110</v>
      </c>
      <c r="B50" s="118" t="s">
        <v>377</v>
      </c>
      <c r="C50" s="118" t="s">
        <v>378</v>
      </c>
      <c r="D50" s="118" t="s">
        <v>379</v>
      </c>
      <c r="E50" s="118" t="s">
        <v>381</v>
      </c>
      <c r="F50" s="118" t="s">
        <v>382</v>
      </c>
      <c r="G50" s="63"/>
      <c r="H50" s="63"/>
      <c r="I50" s="63"/>
      <c r="J50" s="63"/>
      <c r="K50" s="63"/>
      <c r="L50" s="63"/>
      <c r="M50" s="63"/>
      <c r="N50" s="63"/>
      <c r="O50" s="63"/>
    </row>
    <row r="51" spans="1:15" x14ac:dyDescent="0.2">
      <c r="A51" s="119" t="s">
        <v>127</v>
      </c>
      <c r="B51" s="120">
        <v>96851.04</v>
      </c>
      <c r="C51" s="120">
        <v>64754</v>
      </c>
      <c r="D51" s="120">
        <v>64754</v>
      </c>
      <c r="E51" s="120"/>
      <c r="F51" s="120">
        <v>0</v>
      </c>
      <c r="G51" s="63"/>
      <c r="H51" s="63"/>
      <c r="I51" s="63"/>
      <c r="J51" s="63"/>
      <c r="K51" s="63"/>
      <c r="L51" s="63"/>
      <c r="M51" s="63"/>
      <c r="N51" s="63"/>
      <c r="O51" s="63"/>
    </row>
    <row r="52" spans="1:15" hidden="1" x14ac:dyDescent="0.2">
      <c r="B52" s="61"/>
      <c r="C52" s="61"/>
      <c r="D52" s="61"/>
      <c r="E52" s="61"/>
      <c r="G52" s="120"/>
      <c r="H52" s="134"/>
    </row>
    <row r="53" spans="1:15" ht="48" hidden="1" x14ac:dyDescent="0.2">
      <c r="A53" s="117" t="s">
        <v>110</v>
      </c>
      <c r="B53" s="118" t="s">
        <v>383</v>
      </c>
      <c r="C53" s="118" t="s">
        <v>384</v>
      </c>
      <c r="D53" s="118" t="s">
        <v>385</v>
      </c>
      <c r="E53" s="118" t="s">
        <v>380</v>
      </c>
      <c r="F53" s="118" t="s">
        <v>386</v>
      </c>
      <c r="G53" s="63"/>
      <c r="H53" s="63"/>
      <c r="I53" s="63"/>
      <c r="J53" s="63"/>
      <c r="K53" s="63"/>
      <c r="L53" s="63"/>
      <c r="M53" s="63"/>
      <c r="N53" s="63"/>
      <c r="O53" s="63"/>
    </row>
    <row r="54" spans="1:15" x14ac:dyDescent="0.2">
      <c r="A54" s="119" t="s">
        <v>360</v>
      </c>
      <c r="B54" s="120">
        <v>64754.06</v>
      </c>
      <c r="C54" s="120">
        <v>64754</v>
      </c>
      <c r="D54" s="120">
        <v>0</v>
      </c>
      <c r="E54" s="120"/>
      <c r="F54" s="120">
        <v>0</v>
      </c>
      <c r="G54" s="63"/>
      <c r="H54" s="63"/>
      <c r="I54" s="63"/>
      <c r="J54" s="63"/>
      <c r="K54" s="63"/>
      <c r="L54" s="63"/>
      <c r="M54" s="63"/>
      <c r="N54" s="63"/>
      <c r="O54" s="63"/>
    </row>
    <row r="55" spans="1:15" x14ac:dyDescent="0.2">
      <c r="B55" s="61"/>
      <c r="C55" s="61"/>
      <c r="D55" s="61"/>
      <c r="E55" s="61"/>
      <c r="H55" s="134"/>
    </row>
    <row r="56" spans="1:15" x14ac:dyDescent="0.2">
      <c r="A56" s="269" t="s">
        <v>148</v>
      </c>
      <c r="B56" s="270">
        <f>GETPIVOTDATA("[Measures].[IZVRŠENJE 2023]",$A$40,"[BazaZaUpit].[Konto Broj i Naziv 1]","[BazaZaUpit].[Konto Broj i Naziv 1].&amp;[8 Primici od financijske imovine i zaduživanja]")-GETPIVOTDATA("[Measures].[IZVRŠENJE 2023]",$A$45,"[BazaZaUpit].[Konto Broj i Naziv 1]","[BazaZaUpit].[Konto Broj i Naziv 1].&amp;[5 Izdaci za financijsku imovinu i otplate zajmova]")+GETPIVOTDATA("[Measures].[IZVRŠENJE 2023 Prij. sred. iz Preth.]",$A$50,"[BazaZaUpit].[Konto Broj i Naziv 4]","[BazaZaUpit].[Konto Broj i Naziv 4].&amp;[9211 PRIJENOS SREDSTAVA IZ PRETHODNE GODINE]")-GETPIVOTDATA("[Measures].[IZVRŠENJE 2023 Prij. sred. u Sljed. god.]",$A$53,"[BazaZaUpit].[Konto Broj i Naziv 4]","[BazaZaUpit].[Konto Broj i Naziv 4].&amp;[9212 PRIJENOS SREDSTAVA U SLJEDEĆU GODINU]")</f>
        <v>32096.979999999996</v>
      </c>
      <c r="C56" s="270">
        <f>GETPIVOTDATA("[Measures].[TEKUĆI PLAN 2024.]",$A$40,"[BazaZaUpit].[Konto Broj i Naziv 1]","[BazaZaUpit].[Konto Broj i Naziv 1].&amp;[8 Primici od financijske imovine i zaduživanja]")-GETPIVOTDATA("[Measures].[TEKUĆI PLAN 2024.]",$A$45,"[BazaZaUpit].[Konto Broj i Naziv 1]","[BazaZaUpit].[Konto Broj i Naziv 1].&amp;[5 Izdaci za financijsku imovinu i otplate zajmova]")+GETPIVOTDATA("[Measures].[TEKUĆI PLAN 2024. Prij. sred. iz Preth.]",$A$50,"[BazaZaUpit].[Konto Broj i Naziv 4]","[BazaZaUpit].[Konto Broj i Naziv 4].&amp;[9211 PRIJENOS SREDSTAVA IZ PRETHODNE GODINE]")-GETPIVOTDATA("[Measures].[TEKUĆI PLAN 2024. Prij. sred. u Sljed. god.]",$A$53,"[BazaZaUpit].[Konto Broj i Naziv 4]","[BazaZaUpit].[Konto Broj i Naziv 4].&amp;[9212 PRIJENOS SREDSTAVA U SLJEDEĆU GODINU]")</f>
        <v>0</v>
      </c>
      <c r="D56" s="270">
        <f>GETPIVOTDATA("[Measures].[PLAN ZA 2025]",$A$40,"[BazaZaUpit].[Konto Broj i Naziv 1]","[BazaZaUpit].[Konto Broj i Naziv 1].&amp;[8 Primici od financijske imovine i zaduživanja]")-GETPIVOTDATA("[Measures].[PLAN ZA 2025]",$A$45,"[BazaZaUpit].[Konto Broj i Naziv 1]","[BazaZaUpit].[Konto Broj i Naziv 1].&amp;[5 Izdaci za financijsku imovinu i otplate zajmova]")+GETPIVOTDATA("[Measures].[PLAN ZA 2025 Prij. sred. iz Preth.]",$A$50,"[BazaZaUpit].[Konto Broj i Naziv 4]","[BazaZaUpit].[Konto Broj i Naziv 4].&amp;[9211 PRIJENOS SREDSTAVA IZ PRETHODNE GODINE]")-GETPIVOTDATA("[Measures].[PLAN ZA 2025 Prij. sred. u Sljed. god.]",$A$53,"[BazaZaUpit].[Konto Broj i Naziv 4]","[BazaZaUpit].[Konto Broj i Naziv 4].&amp;[9212 PRIJENOS SREDSTAVA U SLJEDEĆU GODINU]")</f>
        <v>64754</v>
      </c>
      <c r="E56" s="270">
        <f>GETPIVOTDATA("[Measures].[PROJEKCIJA ZA 2026]",$A$40,"[BazaZaUpit].[Konto Broj i Naziv 1]","[BazaZaUpit].[Konto Broj i Naziv 1].&amp;[8 Primici od financijske imovine i zaduživanja]")-GETPIVOTDATA("[Measures].[PROJEKCIJA ZA 2026]",$A$45,"[BazaZaUpit].[Konto Broj i Naziv 1]","[BazaZaUpit].[Konto Broj i Naziv 1].&amp;[5 Izdaci za financijsku imovinu i otplate zajmova]")+GETPIVOTDATA("[Measures].[PROJEKCIJA ZA 2026 Prij. sred. iz Preth.]",$A$50,"[BazaZaUpit].[Konto Broj i Naziv 4]","[BazaZaUpit].[Konto Broj i Naziv 4].&amp;[9211 PRIJENOS SREDSTAVA IZ PRETHODNE GODINE]")-GETPIVOTDATA("[Measures].[PROJEKCIJA ZA 2026. Prij. sred. u Sljed. god.]",$A$53,"[BazaZaUpit].[Konto Broj i Naziv 4]","[BazaZaUpit].[Konto Broj i Naziv 4].&amp;[9212 PRIJENOS SREDSTAVA U SLJEDEĆU GODINU]")</f>
        <v>0</v>
      </c>
      <c r="F56" s="315">
        <f>GETPIVOTDATA("[Measures].[PROJEKCIJA ZA 2027]",$A$40,"[BazaZaUpit].[Konto Broj i Naziv 1]","[BazaZaUpit].[Konto Broj i Naziv 1].&amp;[8 Primici od financijske imovine i zaduživanja]")-GETPIVOTDATA("[Measures].[PROJEKCIJA ZA 2027]",$A$45,"[BazaZaUpit].[Konto Broj i Naziv 1]","[BazaZaUpit].[Konto Broj i Naziv 1].&amp;[5 Izdaci za financijsku imovinu i otplate zajmova]")+GETPIVOTDATA("[Measures].[PROJEKCIJA ZA 2027. Prij. sred. iz Preth.]",$A$50,"[BazaZaUpit].[Konto Broj i Naziv 4]","[BazaZaUpit].[Konto Broj i Naziv 4].&amp;[9211 PRIJENOS SREDSTAVA IZ PRETHODNE GODINE]")-GETPIVOTDATA("[Measures].[PROJEKCIJA ZA 2027. Prij. sred. u Sljed. god.]",$A$53,"[BazaZaUpit].[Konto Broj i Naziv 4]","[BazaZaUpit].[Konto Broj i Naziv 4].&amp;[9212 PRIJENOS SREDSTAVA U SLJEDEĆU GODINU]")</f>
        <v>0</v>
      </c>
      <c r="G56" s="316"/>
      <c r="H56" s="316"/>
      <c r="I56" s="316"/>
      <c r="J56" s="316"/>
      <c r="K56" s="316"/>
      <c r="L56" s="316"/>
      <c r="M56" s="316"/>
      <c r="N56" s="316"/>
      <c r="O56" s="316"/>
    </row>
    <row r="57" spans="1:15" x14ac:dyDescent="0.2">
      <c r="A57" s="269" t="s">
        <v>149</v>
      </c>
      <c r="B57" s="270">
        <f>B28+B56</f>
        <v>-4.5110937207937241E-10</v>
      </c>
      <c r="C57" s="270">
        <f>C28+C56</f>
        <v>0</v>
      </c>
      <c r="D57" s="270">
        <f>D28+D56</f>
        <v>0</v>
      </c>
      <c r="E57" s="270">
        <f>E28+E56</f>
        <v>0</v>
      </c>
      <c r="F57" s="270">
        <f>F28+F56</f>
        <v>0</v>
      </c>
      <c r="G57" s="316"/>
      <c r="H57" s="316"/>
      <c r="I57" s="316"/>
      <c r="J57" s="316"/>
      <c r="K57" s="316"/>
      <c r="L57" s="316"/>
      <c r="M57" s="316"/>
      <c r="N57" s="316"/>
      <c r="O57" s="316"/>
    </row>
    <row r="58" spans="1:15" hidden="1" x14ac:dyDescent="0.2">
      <c r="A58" s="141"/>
      <c r="B58" s="142"/>
      <c r="C58" s="142"/>
      <c r="D58" s="142"/>
      <c r="E58" s="142"/>
      <c r="F58" s="142"/>
    </row>
    <row r="59" spans="1:15" hidden="1" x14ac:dyDescent="0.2">
      <c r="A59" s="143"/>
      <c r="B59" s="142"/>
      <c r="C59" s="142"/>
      <c r="D59" s="142"/>
      <c r="E59" s="142"/>
      <c r="F59" s="142"/>
    </row>
  </sheetData>
  <sheetProtection algorithmName="SHA-512" hashValue="no458drA62qekuHATRF7gh5PU/hpoPM00nGWq+7Tf5QkrEroepVVUmFxkWM96kah4y8RKnQak8IemyeAwy6Yag==" saltValue="unPVZbxDu4qrIjFTEkRqvg==" spinCount="100000" sheet="1" selectLockedCells="1" selectUnlockedCells="1"/>
  <mergeCells count="22">
    <mergeCell ref="A2:F2"/>
    <mergeCell ref="H6:I6"/>
    <mergeCell ref="L6:L7"/>
    <mergeCell ref="F6:F7"/>
    <mergeCell ref="A6:A7"/>
    <mergeCell ref="A4:F4"/>
    <mergeCell ref="M6:M7"/>
    <mergeCell ref="N6:N7"/>
    <mergeCell ref="O6:O7"/>
    <mergeCell ref="A34:A35"/>
    <mergeCell ref="B34:B35"/>
    <mergeCell ref="B6:B7"/>
    <mergeCell ref="C6:C7"/>
    <mergeCell ref="D6:D7"/>
    <mergeCell ref="E6:E7"/>
    <mergeCell ref="A32:F32"/>
    <mergeCell ref="F34:F35"/>
    <mergeCell ref="E34:E35"/>
    <mergeCell ref="C34:C35"/>
    <mergeCell ref="J6:J7"/>
    <mergeCell ref="K6:K7"/>
    <mergeCell ref="D34:D35"/>
  </mergeCells>
  <pageMargins left="0" right="0" top="0.74803149606299213" bottom="0.74803149606299213" header="0.31496062992125984" footer="0.31496062992125984"/>
  <pageSetup paperSize="9" scale="95" orientation="portrait" r:id="rId7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fitToPage="1"/>
  </sheetPr>
  <dimension ref="A1:M248"/>
  <sheetViews>
    <sheetView showGridLines="0" zoomScaleNormal="100" zoomScaleSheetLayoutView="70" workbookViewId="0">
      <pane ySplit="10" topLeftCell="A11" activePane="bottomLeft" state="frozen"/>
      <selection pane="bottomLeft" activeCell="A30" sqref="A30"/>
    </sheetView>
  </sheetViews>
  <sheetFormatPr defaultColWidth="8.85546875" defaultRowHeight="12" x14ac:dyDescent="0.2"/>
  <cols>
    <col min="1" max="1" width="60.7109375" style="61" customWidth="1"/>
    <col min="2" max="2" width="13.7109375" style="81" customWidth="1"/>
    <col min="3" max="3" width="15.140625" style="81" customWidth="1"/>
    <col min="4" max="4" width="13.7109375" style="81" hidden="1" customWidth="1"/>
    <col min="5" max="5" width="11.42578125" style="81" hidden="1" customWidth="1"/>
    <col min="6" max="7" width="9.28515625" style="61" hidden="1" customWidth="1"/>
    <col min="8" max="8" width="8.85546875" style="61" hidden="1" customWidth="1"/>
    <col min="9" max="9" width="11" style="61" hidden="1" customWidth="1"/>
    <col min="10" max="10" width="14.42578125" style="61" hidden="1" customWidth="1"/>
    <col min="11" max="11" width="13.7109375" style="61" customWidth="1"/>
    <col min="12" max="12" width="11.85546875" style="61" bestFit="1" customWidth="1"/>
    <col min="13" max="13" width="12" style="61" customWidth="1"/>
    <col min="14" max="16384" width="8.85546875" style="61"/>
  </cols>
  <sheetData>
    <row r="1" spans="1:13" x14ac:dyDescent="0.2">
      <c r="A1" s="442" t="s">
        <v>275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</row>
    <row r="2" spans="1:13" x14ac:dyDescent="0.2">
      <c r="A2" s="442" t="s">
        <v>306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</row>
    <row r="3" spans="1:13" ht="35.25" customHeight="1" x14ac:dyDescent="0.2">
      <c r="A3" s="439"/>
      <c r="B3" s="439" t="s">
        <v>345</v>
      </c>
      <c r="C3" s="439" t="s">
        <v>344</v>
      </c>
      <c r="D3" s="127"/>
      <c r="E3" s="127"/>
      <c r="F3" s="443" t="s">
        <v>324</v>
      </c>
      <c r="G3" s="453"/>
      <c r="H3" s="439" t="s">
        <v>336</v>
      </c>
      <c r="I3" s="439" t="s">
        <v>337</v>
      </c>
      <c r="J3" s="439" t="s">
        <v>344</v>
      </c>
      <c r="K3" s="439" t="s">
        <v>343</v>
      </c>
      <c r="L3" s="439" t="s">
        <v>339</v>
      </c>
      <c r="M3" s="441" t="s">
        <v>342</v>
      </c>
    </row>
    <row r="4" spans="1:13" ht="36" x14ac:dyDescent="0.2">
      <c r="A4" s="440"/>
      <c r="B4" s="440"/>
      <c r="C4" s="440"/>
      <c r="D4" s="267" t="s">
        <v>289</v>
      </c>
      <c r="E4" s="180" t="s">
        <v>296</v>
      </c>
      <c r="F4" s="265" t="s">
        <v>334</v>
      </c>
      <c r="G4" s="265" t="s">
        <v>335</v>
      </c>
      <c r="H4" s="440"/>
      <c r="I4" s="440"/>
      <c r="J4" s="440"/>
      <c r="K4" s="440"/>
      <c r="L4" s="440"/>
      <c r="M4" s="441"/>
    </row>
    <row r="5" spans="1:13" x14ac:dyDescent="0.2">
      <c r="A5" s="265"/>
      <c r="B5" s="268" t="s">
        <v>290</v>
      </c>
      <c r="C5" s="268" t="s">
        <v>291</v>
      </c>
      <c r="E5" s="182" t="s">
        <v>293</v>
      </c>
      <c r="F5" s="268" t="s">
        <v>292</v>
      </c>
      <c r="G5" s="268" t="s">
        <v>293</v>
      </c>
      <c r="H5" s="268" t="s">
        <v>325</v>
      </c>
      <c r="I5" s="268" t="s">
        <v>340</v>
      </c>
      <c r="J5" s="268" t="s">
        <v>291</v>
      </c>
      <c r="K5" s="268" t="s">
        <v>292</v>
      </c>
      <c r="L5" s="268" t="s">
        <v>293</v>
      </c>
      <c r="M5" s="268" t="s">
        <v>325</v>
      </c>
    </row>
    <row r="6" spans="1:13" hidden="1" x14ac:dyDescent="0.2">
      <c r="A6" s="65"/>
      <c r="B6" s="65"/>
      <c r="C6" s="65"/>
      <c r="D6" s="65"/>
      <c r="E6" s="126"/>
    </row>
    <row r="7" spans="1:13" hidden="1" x14ac:dyDescent="0.2">
      <c r="A7" s="64"/>
      <c r="B7" s="127"/>
      <c r="C7" s="127"/>
      <c r="D7" s="127"/>
      <c r="E7" s="127"/>
    </row>
    <row r="8" spans="1:13" ht="15" hidden="1" x14ac:dyDescent="0.25">
      <c r="A8" s="83" t="s">
        <v>253</v>
      </c>
      <c r="B8" s="82" t="s" vm="1">
        <v>254</v>
      </c>
      <c r="C8" s="144"/>
      <c r="D8" s="144"/>
      <c r="E8" s="144"/>
    </row>
    <row r="9" spans="1:13" ht="15" hidden="1" x14ac:dyDescent="0.25">
      <c r="A9"/>
      <c r="B9" s="144"/>
      <c r="C9" s="144"/>
      <c r="D9" s="144"/>
      <c r="E9" s="144"/>
    </row>
    <row r="10" spans="1:13" ht="55.5" hidden="1" customHeight="1" x14ac:dyDescent="0.25">
      <c r="A10" s="352" t="s">
        <v>274</v>
      </c>
      <c r="B10" s="82" t="s">
        <v>326</v>
      </c>
      <c r="C10" s="82" t="s">
        <v>327</v>
      </c>
      <c r="D10" s="82" t="s">
        <v>328</v>
      </c>
      <c r="E10" s="82" t="s">
        <v>329</v>
      </c>
      <c r="F10"/>
      <c r="G10"/>
      <c r="H10"/>
      <c r="I10"/>
      <c r="J10"/>
      <c r="K10"/>
      <c r="L10"/>
      <c r="M10"/>
    </row>
    <row r="11" spans="1:13" ht="15" x14ac:dyDescent="0.25">
      <c r="A11" s="156" t="s">
        <v>2</v>
      </c>
      <c r="B11" s="172">
        <v>215940</v>
      </c>
      <c r="C11" s="172">
        <v>206050</v>
      </c>
      <c r="D11" s="172"/>
      <c r="E11" s="172"/>
      <c r="F11"/>
      <c r="G11"/>
      <c r="H11"/>
      <c r="I11"/>
      <c r="J11"/>
      <c r="K11"/>
      <c r="L11"/>
      <c r="M11"/>
    </row>
    <row r="12" spans="1:13" ht="15" x14ac:dyDescent="0.25">
      <c r="A12" s="157" t="s">
        <v>3553</v>
      </c>
      <c r="B12" s="172">
        <v>215940</v>
      </c>
      <c r="C12" s="172">
        <v>206050</v>
      </c>
      <c r="D12" s="172"/>
      <c r="E12" s="172"/>
      <c r="F12"/>
      <c r="G12"/>
      <c r="H12"/>
      <c r="I12"/>
      <c r="J12"/>
      <c r="K12"/>
      <c r="L12"/>
      <c r="M12"/>
    </row>
    <row r="13" spans="1:13" ht="15" x14ac:dyDescent="0.25">
      <c r="A13" s="158" t="s">
        <v>4</v>
      </c>
      <c r="B13" s="172">
        <v>215940</v>
      </c>
      <c r="C13" s="172">
        <v>206050</v>
      </c>
      <c r="D13" s="172"/>
      <c r="E13" s="172"/>
      <c r="F13"/>
      <c r="G13"/>
      <c r="H13"/>
      <c r="I13"/>
      <c r="J13"/>
      <c r="K13"/>
      <c r="L13"/>
      <c r="M13"/>
    </row>
    <row r="14" spans="1:13" ht="15" x14ac:dyDescent="0.25">
      <c r="A14" s="159" t="s">
        <v>28</v>
      </c>
      <c r="B14" s="172">
        <v>215940</v>
      </c>
      <c r="C14" s="172">
        <v>206050</v>
      </c>
      <c r="D14" s="172"/>
      <c r="E14" s="172"/>
      <c r="F14"/>
      <c r="G14"/>
      <c r="H14"/>
      <c r="I14"/>
      <c r="J14"/>
      <c r="K14"/>
      <c r="L14"/>
      <c r="M14"/>
    </row>
    <row r="15" spans="1:13" ht="15" x14ac:dyDescent="0.25">
      <c r="A15" s="237" t="s">
        <v>3562</v>
      </c>
      <c r="B15" s="173">
        <v>127550</v>
      </c>
      <c r="C15" s="173">
        <v>127550</v>
      </c>
      <c r="D15" s="173"/>
      <c r="E15" s="173"/>
      <c r="F15"/>
      <c r="G15"/>
      <c r="H15"/>
      <c r="I15"/>
      <c r="J15"/>
      <c r="K15"/>
      <c r="L15"/>
      <c r="M15"/>
    </row>
    <row r="16" spans="1:13" ht="15" x14ac:dyDescent="0.25">
      <c r="A16" s="237" t="s">
        <v>3563</v>
      </c>
      <c r="B16" s="173">
        <v>88390</v>
      </c>
      <c r="C16" s="173">
        <v>78500</v>
      </c>
      <c r="D16" s="173"/>
      <c r="E16" s="173"/>
      <c r="F16"/>
      <c r="G16"/>
      <c r="H16"/>
      <c r="I16"/>
      <c r="J16"/>
      <c r="K16"/>
      <c r="L16"/>
      <c r="M16"/>
    </row>
    <row r="17" spans="1:13" ht="15" x14ac:dyDescent="0.25">
      <c r="A17" s="312" t="s">
        <v>252</v>
      </c>
      <c r="B17" s="313">
        <v>215940</v>
      </c>
      <c r="C17" s="313">
        <v>206050</v>
      </c>
      <c r="D17" s="313"/>
      <c r="E17" s="313"/>
      <c r="F17"/>
      <c r="G17"/>
      <c r="H17"/>
      <c r="I17"/>
      <c r="J17"/>
      <c r="K17"/>
      <c r="L17"/>
      <c r="M17"/>
    </row>
    <row r="18" spans="1:13" ht="15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3" ht="34.9" customHeight="1" x14ac:dyDescent="0.25">
      <c r="A19"/>
      <c r="B19"/>
      <c r="C19"/>
      <c r="D19"/>
      <c r="E19"/>
      <c r="F19" s="443" t="s">
        <v>324</v>
      </c>
      <c r="G19" s="453"/>
      <c r="H19" s="439" t="s">
        <v>336</v>
      </c>
      <c r="I19" s="439" t="s">
        <v>337</v>
      </c>
      <c r="J19" s="439" t="s">
        <v>344</v>
      </c>
      <c r="K19" s="439" t="s">
        <v>346</v>
      </c>
      <c r="L19" s="439" t="s">
        <v>339</v>
      </c>
      <c r="M19" s="441" t="s">
        <v>342</v>
      </c>
    </row>
    <row r="20" spans="1:13" ht="24" x14ac:dyDescent="0.25">
      <c r="A20"/>
      <c r="B20"/>
      <c r="C20"/>
      <c r="D20"/>
      <c r="E20"/>
      <c r="F20" s="265" t="s">
        <v>334</v>
      </c>
      <c r="G20" s="265" t="s">
        <v>335</v>
      </c>
      <c r="H20" s="440"/>
      <c r="I20" s="440"/>
      <c r="J20" s="440"/>
      <c r="K20" s="440"/>
      <c r="L20" s="440"/>
      <c r="M20" s="441"/>
    </row>
    <row r="21" spans="1:13" ht="15" x14ac:dyDescent="0.25">
      <c r="A21"/>
      <c r="B21"/>
      <c r="C21"/>
      <c r="D21"/>
      <c r="E21"/>
      <c r="F21" s="268" t="s">
        <v>292</v>
      </c>
      <c r="G21" s="268" t="s">
        <v>293</v>
      </c>
      <c r="H21" s="268" t="s">
        <v>325</v>
      </c>
      <c r="I21" s="268" t="s">
        <v>340</v>
      </c>
      <c r="J21" s="268" t="s">
        <v>291</v>
      </c>
      <c r="K21" s="268" t="s">
        <v>292</v>
      </c>
      <c r="L21" s="268" t="s">
        <v>293</v>
      </c>
      <c r="M21" s="268" t="s">
        <v>325</v>
      </c>
    </row>
    <row r="22" spans="1:13" ht="48" hidden="1" customHeight="1" x14ac:dyDescent="0.25">
      <c r="A22"/>
      <c r="B22"/>
      <c r="C22"/>
      <c r="D22"/>
      <c r="E22"/>
    </row>
    <row r="23" spans="1:13" ht="55.15" hidden="1" customHeight="1" x14ac:dyDescent="0.25">
      <c r="A23" s="83" t="s">
        <v>253</v>
      </c>
      <c r="B23" s="82" t="s" vm="1">
        <v>254</v>
      </c>
      <c r="C23"/>
      <c r="D23"/>
      <c r="E23" s="144"/>
    </row>
    <row r="24" spans="1:13" ht="60" hidden="1" customHeight="1" x14ac:dyDescent="0.25">
      <c r="A24"/>
      <c r="B24"/>
      <c r="C24"/>
      <c r="D24"/>
      <c r="E24" s="144"/>
    </row>
    <row r="25" spans="1:13" ht="51" hidden="1" customHeight="1" x14ac:dyDescent="0.25">
      <c r="A25" s="146" t="s">
        <v>274</v>
      </c>
      <c r="B25" s="82" t="s">
        <v>326</v>
      </c>
      <c r="C25" s="82" t="s">
        <v>327</v>
      </c>
      <c r="D25" s="82" t="s">
        <v>328</v>
      </c>
      <c r="E25" s="82" t="s">
        <v>329</v>
      </c>
      <c r="F25"/>
      <c r="G25"/>
      <c r="H25"/>
      <c r="I25"/>
      <c r="J25"/>
      <c r="K25"/>
      <c r="L25"/>
      <c r="M25"/>
    </row>
    <row r="26" spans="1:13" ht="15" x14ac:dyDescent="0.25">
      <c r="A26" s="149" t="s">
        <v>2</v>
      </c>
      <c r="B26" s="150">
        <v>215940</v>
      </c>
      <c r="C26" s="150">
        <v>206050</v>
      </c>
      <c r="D26" s="150"/>
      <c r="E26" s="150"/>
      <c r="F26"/>
      <c r="G26"/>
      <c r="H26"/>
      <c r="I26"/>
      <c r="J26"/>
      <c r="K26"/>
      <c r="L26"/>
      <c r="M26"/>
    </row>
    <row r="27" spans="1:13" ht="15" x14ac:dyDescent="0.25">
      <c r="A27" s="152" t="s">
        <v>3553</v>
      </c>
      <c r="B27" s="150">
        <v>215940</v>
      </c>
      <c r="C27" s="150">
        <v>206050</v>
      </c>
      <c r="D27" s="150"/>
      <c r="E27" s="150"/>
      <c r="F27"/>
      <c r="G27"/>
      <c r="H27"/>
      <c r="I27"/>
      <c r="J27"/>
      <c r="K27"/>
      <c r="L27"/>
      <c r="M27"/>
    </row>
    <row r="28" spans="1:13" ht="15" x14ac:dyDescent="0.25">
      <c r="A28" s="153" t="s">
        <v>4</v>
      </c>
      <c r="B28" s="150">
        <v>215940</v>
      </c>
      <c r="C28" s="150">
        <v>206050</v>
      </c>
      <c r="D28" s="150"/>
      <c r="E28" s="150"/>
      <c r="F28"/>
      <c r="G28"/>
      <c r="H28"/>
      <c r="I28"/>
      <c r="J28"/>
      <c r="K28"/>
      <c r="L28"/>
      <c r="M28"/>
    </row>
    <row r="29" spans="1:13" ht="15" x14ac:dyDescent="0.25">
      <c r="A29" s="154" t="s">
        <v>28</v>
      </c>
      <c r="B29" s="150">
        <v>215940</v>
      </c>
      <c r="C29" s="150">
        <v>206050</v>
      </c>
      <c r="D29" s="150"/>
      <c r="E29" s="150"/>
      <c r="F29"/>
      <c r="G29"/>
      <c r="H29"/>
      <c r="I29"/>
      <c r="J29"/>
      <c r="K29"/>
      <c r="L29"/>
      <c r="M29"/>
    </row>
    <row r="30" spans="1:13" ht="15" x14ac:dyDescent="0.25">
      <c r="A30" s="367" t="s">
        <v>3562</v>
      </c>
      <c r="B30" s="82">
        <v>127550</v>
      </c>
      <c r="C30" s="82">
        <v>127550</v>
      </c>
      <c r="D30" s="82"/>
      <c r="E30" s="82"/>
      <c r="F30"/>
      <c r="G30"/>
      <c r="H30"/>
      <c r="I30"/>
      <c r="J30"/>
      <c r="K30"/>
      <c r="L30"/>
      <c r="M30"/>
    </row>
    <row r="31" spans="1:13" ht="15" x14ac:dyDescent="0.25">
      <c r="A31" s="273" t="s">
        <v>278</v>
      </c>
      <c r="B31" s="166">
        <v>117550</v>
      </c>
      <c r="C31" s="166">
        <v>127000</v>
      </c>
      <c r="D31" s="166"/>
      <c r="E31" s="166"/>
      <c r="F31"/>
      <c r="G31"/>
      <c r="H31"/>
      <c r="I31"/>
      <c r="J31"/>
      <c r="K31"/>
      <c r="L31"/>
      <c r="M31"/>
    </row>
    <row r="32" spans="1:13" ht="15" x14ac:dyDescent="0.25">
      <c r="A32" s="281" t="s">
        <v>159</v>
      </c>
      <c r="B32" s="82"/>
      <c r="C32" s="82">
        <v>68000</v>
      </c>
      <c r="D32" s="82"/>
      <c r="E32" s="82"/>
      <c r="F32"/>
      <c r="G32"/>
      <c r="H32"/>
      <c r="I32"/>
      <c r="J32"/>
      <c r="K32"/>
      <c r="L32"/>
      <c r="M32"/>
    </row>
    <row r="33" spans="1:13" ht="15" x14ac:dyDescent="0.25">
      <c r="A33" s="132" t="s">
        <v>168</v>
      </c>
      <c r="B33" s="82"/>
      <c r="C33" s="82">
        <v>68000</v>
      </c>
      <c r="D33" s="82"/>
      <c r="E33" s="82"/>
      <c r="F33"/>
      <c r="G33"/>
      <c r="H33"/>
      <c r="I33"/>
      <c r="J33"/>
      <c r="K33"/>
      <c r="L33"/>
      <c r="M33"/>
    </row>
    <row r="34" spans="1:13" ht="15" x14ac:dyDescent="0.25">
      <c r="A34" s="176" t="s">
        <v>186</v>
      </c>
      <c r="B34" s="82"/>
      <c r="C34" s="82">
        <v>68000</v>
      </c>
      <c r="D34" s="82"/>
      <c r="E34" s="82"/>
      <c r="F34"/>
      <c r="G34"/>
      <c r="H34"/>
      <c r="I34"/>
      <c r="J34"/>
      <c r="K34"/>
      <c r="L34"/>
      <c r="M34"/>
    </row>
    <row r="35" spans="1:13" ht="15" x14ac:dyDescent="0.25">
      <c r="A35" s="281" t="s">
        <v>131</v>
      </c>
      <c r="B35" s="82">
        <v>65000</v>
      </c>
      <c r="C35" s="82">
        <v>44000</v>
      </c>
      <c r="D35" s="82"/>
      <c r="E35" s="82"/>
      <c r="F35"/>
      <c r="G35"/>
      <c r="H35"/>
      <c r="I35"/>
      <c r="J35"/>
      <c r="K35"/>
      <c r="L35"/>
      <c r="M35"/>
    </row>
    <row r="36" spans="1:13" ht="15" x14ac:dyDescent="0.25">
      <c r="A36" s="132" t="s">
        <v>170</v>
      </c>
      <c r="B36" s="82">
        <v>45000</v>
      </c>
      <c r="C36" s="82"/>
      <c r="D36" s="82"/>
      <c r="E36" s="82"/>
      <c r="F36"/>
      <c r="G36"/>
      <c r="H36"/>
      <c r="I36"/>
      <c r="J36"/>
      <c r="K36"/>
      <c r="L36"/>
      <c r="M36"/>
    </row>
    <row r="37" spans="1:13" ht="15" x14ac:dyDescent="0.25">
      <c r="A37" s="176" t="s">
        <v>189</v>
      </c>
      <c r="B37" s="82">
        <v>30000</v>
      </c>
      <c r="C37" s="82"/>
      <c r="D37" s="82"/>
      <c r="E37" s="82"/>
      <c r="F37"/>
      <c r="G37"/>
      <c r="H37"/>
      <c r="I37"/>
      <c r="J37"/>
      <c r="K37"/>
      <c r="L37"/>
      <c r="M37"/>
    </row>
    <row r="38" spans="1:13" ht="15" x14ac:dyDescent="0.25">
      <c r="A38" s="176" t="s">
        <v>231</v>
      </c>
      <c r="B38" s="82">
        <v>15000</v>
      </c>
      <c r="C38" s="82"/>
      <c r="D38" s="82"/>
      <c r="E38" s="82"/>
      <c r="F38"/>
      <c r="G38"/>
      <c r="H38"/>
      <c r="I38"/>
      <c r="J38"/>
      <c r="K38"/>
      <c r="L38"/>
      <c r="M38"/>
    </row>
    <row r="39" spans="1:13" ht="15" x14ac:dyDescent="0.25">
      <c r="A39" s="132" t="s">
        <v>171</v>
      </c>
      <c r="B39" s="82">
        <v>20000</v>
      </c>
      <c r="C39" s="82">
        <v>10000</v>
      </c>
      <c r="D39" s="82"/>
      <c r="E39" s="82"/>
      <c r="F39"/>
      <c r="G39"/>
      <c r="H39"/>
      <c r="I39"/>
      <c r="J39"/>
      <c r="K39"/>
      <c r="L39"/>
      <c r="M39"/>
    </row>
    <row r="40" spans="1:13" ht="15" x14ac:dyDescent="0.25">
      <c r="A40" s="176" t="s">
        <v>232</v>
      </c>
      <c r="B40" s="82"/>
      <c r="C40" s="82">
        <v>10000</v>
      </c>
      <c r="D40" s="82"/>
      <c r="E40" s="82"/>
      <c r="F40"/>
      <c r="G40"/>
      <c r="H40"/>
      <c r="I40"/>
      <c r="J40"/>
      <c r="K40"/>
      <c r="L40"/>
      <c r="M40"/>
    </row>
    <row r="41" spans="1:13" ht="15" x14ac:dyDescent="0.25">
      <c r="A41" s="176" t="s">
        <v>233</v>
      </c>
      <c r="B41" s="82">
        <v>20000</v>
      </c>
      <c r="C41" s="82"/>
      <c r="D41" s="82"/>
      <c r="E41" s="82"/>
      <c r="F41"/>
      <c r="G41"/>
      <c r="H41"/>
      <c r="I41"/>
      <c r="J41"/>
      <c r="K41"/>
      <c r="L41"/>
      <c r="M41"/>
    </row>
    <row r="42" spans="1:13" ht="15" x14ac:dyDescent="0.25">
      <c r="A42" s="132" t="s">
        <v>132</v>
      </c>
      <c r="B42" s="82"/>
      <c r="C42" s="82">
        <v>25000</v>
      </c>
      <c r="D42" s="82"/>
      <c r="E42" s="82"/>
      <c r="F42"/>
      <c r="G42"/>
      <c r="H42"/>
      <c r="I42"/>
      <c r="J42"/>
      <c r="K42"/>
      <c r="L42"/>
      <c r="M42"/>
    </row>
    <row r="43" spans="1:13" ht="15" x14ac:dyDescent="0.25">
      <c r="A43" s="176" t="s">
        <v>237</v>
      </c>
      <c r="B43" s="82"/>
      <c r="C43" s="82">
        <v>25000</v>
      </c>
      <c r="D43" s="82"/>
      <c r="E43" s="82"/>
      <c r="F43"/>
      <c r="G43"/>
      <c r="H43"/>
      <c r="I43"/>
      <c r="J43"/>
      <c r="K43"/>
      <c r="L43"/>
      <c r="M43"/>
    </row>
    <row r="44" spans="1:13" ht="15" x14ac:dyDescent="0.25">
      <c r="A44" s="132" t="s">
        <v>173</v>
      </c>
      <c r="B44" s="82"/>
      <c r="C44" s="82">
        <v>9000</v>
      </c>
      <c r="D44" s="82"/>
      <c r="E44" s="82"/>
      <c r="F44"/>
      <c r="G44"/>
      <c r="H44"/>
      <c r="I44"/>
      <c r="J44"/>
      <c r="K44"/>
      <c r="L44"/>
      <c r="M44"/>
    </row>
    <row r="45" spans="1:13" ht="15" x14ac:dyDescent="0.25">
      <c r="A45" s="176" t="s">
        <v>210</v>
      </c>
      <c r="B45" s="82"/>
      <c r="C45" s="82">
        <v>7000</v>
      </c>
      <c r="D45" s="82"/>
      <c r="E45" s="82"/>
      <c r="F45"/>
      <c r="G45"/>
      <c r="H45"/>
      <c r="I45"/>
      <c r="J45"/>
      <c r="K45"/>
      <c r="L45"/>
      <c r="M45"/>
    </row>
    <row r="46" spans="1:13" ht="15" x14ac:dyDescent="0.25">
      <c r="A46" s="176" t="s">
        <v>239</v>
      </c>
      <c r="B46" s="82"/>
      <c r="C46" s="82">
        <v>2000</v>
      </c>
      <c r="D46" s="82"/>
      <c r="E46" s="82"/>
      <c r="F46"/>
      <c r="G46"/>
      <c r="H46"/>
      <c r="I46"/>
      <c r="J46"/>
      <c r="K46"/>
      <c r="L46"/>
      <c r="M46"/>
    </row>
    <row r="47" spans="1:13" ht="15" x14ac:dyDescent="0.25">
      <c r="A47" s="281" t="s">
        <v>163</v>
      </c>
      <c r="B47" s="82"/>
      <c r="C47" s="82">
        <v>15000</v>
      </c>
      <c r="D47" s="82"/>
      <c r="E47" s="82"/>
      <c r="F47"/>
      <c r="G47"/>
      <c r="H47"/>
      <c r="I47"/>
      <c r="J47"/>
      <c r="K47"/>
      <c r="L47"/>
      <c r="M47"/>
    </row>
    <row r="48" spans="1:13" ht="15" x14ac:dyDescent="0.25">
      <c r="A48" s="132" t="s">
        <v>178</v>
      </c>
      <c r="B48" s="82"/>
      <c r="C48" s="82">
        <v>15000</v>
      </c>
      <c r="D48" s="82"/>
      <c r="E48" s="82"/>
      <c r="F48"/>
      <c r="G48"/>
      <c r="H48"/>
      <c r="I48"/>
      <c r="J48"/>
      <c r="K48"/>
      <c r="L48"/>
      <c r="M48"/>
    </row>
    <row r="49" spans="1:13" ht="15" x14ac:dyDescent="0.25">
      <c r="A49" s="176" t="s">
        <v>240</v>
      </c>
      <c r="B49" s="82"/>
      <c r="C49" s="82">
        <v>15000</v>
      </c>
      <c r="D49" s="82"/>
      <c r="E49" s="82"/>
      <c r="F49"/>
      <c r="G49"/>
      <c r="H49"/>
      <c r="I49"/>
      <c r="J49"/>
      <c r="K49"/>
      <c r="L49"/>
      <c r="M49"/>
    </row>
    <row r="50" spans="1:13" ht="15" x14ac:dyDescent="0.25">
      <c r="A50" s="281" t="s">
        <v>164</v>
      </c>
      <c r="B50" s="82">
        <v>52550</v>
      </c>
      <c r="C50" s="82"/>
      <c r="D50" s="82"/>
      <c r="E50" s="82"/>
      <c r="F50"/>
      <c r="G50"/>
      <c r="H50"/>
      <c r="I50"/>
      <c r="J50"/>
      <c r="K50"/>
      <c r="L50"/>
      <c r="M50"/>
    </row>
    <row r="51" spans="1:13" ht="15" x14ac:dyDescent="0.25">
      <c r="A51" s="132" t="s">
        <v>180</v>
      </c>
      <c r="B51" s="82">
        <v>52550</v>
      </c>
      <c r="C51" s="82"/>
      <c r="D51" s="82"/>
      <c r="E51" s="82"/>
      <c r="F51"/>
      <c r="G51"/>
      <c r="H51"/>
      <c r="I51"/>
      <c r="J51"/>
      <c r="K51"/>
      <c r="L51"/>
      <c r="M51"/>
    </row>
    <row r="52" spans="1:13" ht="15" x14ac:dyDescent="0.25">
      <c r="A52" s="176" t="s">
        <v>223</v>
      </c>
      <c r="B52" s="82">
        <v>52550</v>
      </c>
      <c r="C52" s="82"/>
      <c r="D52" s="82"/>
      <c r="E52" s="82"/>
      <c r="F52"/>
      <c r="G52"/>
      <c r="H52"/>
      <c r="I52"/>
      <c r="J52"/>
      <c r="K52"/>
      <c r="L52"/>
      <c r="M52"/>
    </row>
    <row r="53" spans="1:13" ht="15" x14ac:dyDescent="0.25">
      <c r="A53" s="273" t="s">
        <v>141</v>
      </c>
      <c r="B53" s="166">
        <v>10000</v>
      </c>
      <c r="C53" s="166">
        <v>550</v>
      </c>
      <c r="D53" s="166"/>
      <c r="E53" s="166"/>
      <c r="F53"/>
      <c r="G53"/>
      <c r="H53"/>
      <c r="I53"/>
      <c r="J53"/>
      <c r="K53"/>
      <c r="L53"/>
      <c r="M53"/>
    </row>
    <row r="54" spans="1:13" ht="15" x14ac:dyDescent="0.25">
      <c r="A54" s="281" t="s">
        <v>162</v>
      </c>
      <c r="B54" s="82"/>
      <c r="C54" s="82">
        <v>550</v>
      </c>
      <c r="D54" s="82"/>
      <c r="E54" s="82"/>
      <c r="F54"/>
      <c r="G54"/>
      <c r="H54"/>
      <c r="I54"/>
      <c r="J54"/>
      <c r="K54"/>
      <c r="L54"/>
      <c r="M54"/>
    </row>
    <row r="55" spans="1:13" ht="15" x14ac:dyDescent="0.25">
      <c r="A55" s="132" t="s">
        <v>177</v>
      </c>
      <c r="B55" s="82"/>
      <c r="C55" s="82">
        <v>550</v>
      </c>
      <c r="D55" s="82"/>
      <c r="E55" s="82"/>
      <c r="F55"/>
      <c r="G55"/>
      <c r="H55"/>
      <c r="I55"/>
      <c r="J55"/>
      <c r="K55"/>
      <c r="L55"/>
      <c r="M55"/>
    </row>
    <row r="56" spans="1:13" ht="15" x14ac:dyDescent="0.25">
      <c r="A56" s="176" t="s">
        <v>251</v>
      </c>
      <c r="B56" s="82"/>
      <c r="C56" s="82">
        <v>550</v>
      </c>
      <c r="D56" s="82"/>
      <c r="E56" s="82"/>
      <c r="F56"/>
      <c r="G56"/>
      <c r="H56"/>
      <c r="I56"/>
      <c r="J56"/>
      <c r="K56"/>
      <c r="L56"/>
      <c r="M56"/>
    </row>
    <row r="57" spans="1:13" ht="15" x14ac:dyDescent="0.25">
      <c r="A57" s="281" t="s">
        <v>163</v>
      </c>
      <c r="B57" s="82">
        <v>10000</v>
      </c>
      <c r="C57" s="82"/>
      <c r="D57" s="82"/>
      <c r="E57" s="82"/>
      <c r="F57"/>
      <c r="G57"/>
      <c r="H57"/>
      <c r="I57"/>
      <c r="J57"/>
      <c r="K57"/>
      <c r="L57"/>
      <c r="M57"/>
    </row>
    <row r="58" spans="1:13" ht="15" x14ac:dyDescent="0.25">
      <c r="A58" s="132" t="s">
        <v>178</v>
      </c>
      <c r="B58" s="82">
        <v>10000</v>
      </c>
      <c r="C58" s="82"/>
      <c r="D58" s="82"/>
      <c r="E58" s="82"/>
      <c r="F58"/>
      <c r="G58"/>
      <c r="H58"/>
      <c r="I58"/>
      <c r="J58"/>
      <c r="K58"/>
      <c r="L58"/>
      <c r="M58"/>
    </row>
    <row r="59" spans="1:13" ht="15" x14ac:dyDescent="0.25">
      <c r="A59" s="176" t="s">
        <v>240</v>
      </c>
      <c r="B59" s="82">
        <v>10000</v>
      </c>
      <c r="C59" s="82"/>
      <c r="D59" s="82"/>
      <c r="E59" s="82"/>
      <c r="F59"/>
      <c r="G59"/>
      <c r="H59"/>
      <c r="I59"/>
      <c r="J59"/>
      <c r="K59"/>
      <c r="L59"/>
      <c r="M59"/>
    </row>
    <row r="60" spans="1:13" ht="15" x14ac:dyDescent="0.25">
      <c r="A60" s="367" t="s">
        <v>3563</v>
      </c>
      <c r="B60" s="82">
        <v>88390</v>
      </c>
      <c r="C60" s="82">
        <v>78500</v>
      </c>
      <c r="D60" s="82"/>
      <c r="E60" s="82"/>
      <c r="F60"/>
      <c r="G60"/>
      <c r="H60"/>
      <c r="I60"/>
      <c r="J60"/>
      <c r="K60"/>
      <c r="L60"/>
      <c r="M60"/>
    </row>
    <row r="61" spans="1:13" ht="15" x14ac:dyDescent="0.25">
      <c r="A61" s="273" t="s">
        <v>278</v>
      </c>
      <c r="B61" s="166">
        <v>70279</v>
      </c>
      <c r="C61" s="166">
        <v>78500</v>
      </c>
      <c r="D61" s="166"/>
      <c r="E61" s="166"/>
      <c r="F61"/>
      <c r="G61"/>
      <c r="H61"/>
      <c r="I61"/>
      <c r="J61"/>
      <c r="K61"/>
      <c r="L61"/>
      <c r="M61"/>
    </row>
    <row r="62" spans="1:13" ht="15" x14ac:dyDescent="0.25">
      <c r="A62" s="281" t="s">
        <v>159</v>
      </c>
      <c r="B62" s="82"/>
      <c r="C62" s="82">
        <v>39300</v>
      </c>
      <c r="D62" s="82"/>
      <c r="E62" s="82"/>
      <c r="F62"/>
      <c r="G62"/>
      <c r="H62"/>
      <c r="I62"/>
      <c r="J62"/>
      <c r="K62"/>
      <c r="L62"/>
      <c r="M62"/>
    </row>
    <row r="63" spans="1:13" ht="15" x14ac:dyDescent="0.25">
      <c r="A63" s="132" t="s">
        <v>168</v>
      </c>
      <c r="B63" s="82"/>
      <c r="C63" s="82">
        <v>39300</v>
      </c>
      <c r="D63" s="82"/>
      <c r="E63" s="82"/>
      <c r="F63"/>
      <c r="G63"/>
      <c r="H63"/>
      <c r="I63"/>
      <c r="J63"/>
      <c r="K63"/>
      <c r="L63"/>
      <c r="M63"/>
    </row>
    <row r="64" spans="1:13" ht="15" x14ac:dyDescent="0.25">
      <c r="A64" s="176" t="s">
        <v>186</v>
      </c>
      <c r="B64" s="82"/>
      <c r="C64" s="82">
        <v>39300</v>
      </c>
      <c r="D64" s="82"/>
      <c r="E64" s="82"/>
      <c r="F64"/>
      <c r="G64"/>
      <c r="H64"/>
      <c r="I64"/>
      <c r="J64"/>
      <c r="K64"/>
      <c r="L64"/>
      <c r="M64"/>
    </row>
    <row r="65" spans="1:13" ht="15" x14ac:dyDescent="0.25">
      <c r="A65" s="281" t="s">
        <v>131</v>
      </c>
      <c r="B65" s="82">
        <v>63643</v>
      </c>
      <c r="C65" s="82">
        <v>39200</v>
      </c>
      <c r="D65" s="82"/>
      <c r="E65" s="82"/>
      <c r="F65"/>
      <c r="G65"/>
      <c r="H65"/>
      <c r="I65"/>
      <c r="J65"/>
      <c r="K65"/>
      <c r="L65"/>
      <c r="M65"/>
    </row>
    <row r="66" spans="1:13" ht="15" x14ac:dyDescent="0.25">
      <c r="A66" s="132" t="s">
        <v>170</v>
      </c>
      <c r="B66" s="82">
        <v>63643</v>
      </c>
      <c r="C66" s="82"/>
      <c r="D66" s="82"/>
      <c r="E66" s="82"/>
      <c r="F66"/>
      <c r="G66"/>
      <c r="H66"/>
      <c r="I66"/>
      <c r="J66"/>
      <c r="K66"/>
      <c r="L66"/>
      <c r="M66"/>
    </row>
    <row r="67" spans="1:13" ht="15" x14ac:dyDescent="0.25">
      <c r="A67" s="176" t="s">
        <v>230</v>
      </c>
      <c r="B67" s="82">
        <v>63643</v>
      </c>
      <c r="C67" s="82"/>
      <c r="D67" s="82"/>
      <c r="E67" s="82"/>
      <c r="F67"/>
      <c r="G67"/>
      <c r="H67"/>
      <c r="I67"/>
      <c r="J67"/>
      <c r="K67"/>
      <c r="L67"/>
      <c r="M67"/>
    </row>
    <row r="68" spans="1:13" ht="15" x14ac:dyDescent="0.25">
      <c r="A68" s="132" t="s">
        <v>132</v>
      </c>
      <c r="B68" s="82"/>
      <c r="C68" s="82">
        <v>16800</v>
      </c>
      <c r="D68" s="82"/>
      <c r="E68" s="82"/>
      <c r="F68"/>
      <c r="G68"/>
      <c r="H68"/>
      <c r="I68"/>
      <c r="J68"/>
      <c r="K68"/>
      <c r="L68"/>
      <c r="M68"/>
    </row>
    <row r="69" spans="1:13" ht="15" x14ac:dyDescent="0.25">
      <c r="A69" s="176" t="s">
        <v>235</v>
      </c>
      <c r="B69" s="82"/>
      <c r="C69" s="82">
        <v>16800</v>
      </c>
      <c r="D69" s="82"/>
      <c r="E69" s="82"/>
      <c r="F69"/>
      <c r="G69"/>
      <c r="H69"/>
      <c r="I69"/>
      <c r="J69"/>
      <c r="K69"/>
      <c r="L69"/>
      <c r="M69"/>
    </row>
    <row r="70" spans="1:13" ht="15" x14ac:dyDescent="0.25">
      <c r="A70" s="132" t="s">
        <v>173</v>
      </c>
      <c r="B70" s="82"/>
      <c r="C70" s="82">
        <v>22400</v>
      </c>
      <c r="D70" s="82"/>
      <c r="E70" s="82"/>
      <c r="F70"/>
      <c r="G70"/>
      <c r="H70"/>
      <c r="I70"/>
      <c r="J70"/>
      <c r="K70"/>
      <c r="L70"/>
      <c r="M70"/>
    </row>
    <row r="71" spans="1:13" ht="15" x14ac:dyDescent="0.25">
      <c r="A71" s="176" t="s">
        <v>210</v>
      </c>
      <c r="B71" s="82"/>
      <c r="C71" s="82">
        <v>22400</v>
      </c>
      <c r="D71" s="82"/>
      <c r="E71" s="82"/>
      <c r="F71"/>
      <c r="G71"/>
      <c r="H71"/>
      <c r="I71"/>
      <c r="J71"/>
      <c r="K71"/>
      <c r="L71"/>
      <c r="M71"/>
    </row>
    <row r="72" spans="1:13" ht="15" x14ac:dyDescent="0.25">
      <c r="A72" s="281" t="s">
        <v>163</v>
      </c>
      <c r="B72" s="82">
        <v>6636</v>
      </c>
      <c r="C72" s="82"/>
      <c r="D72" s="82"/>
      <c r="E72" s="82"/>
      <c r="F72"/>
      <c r="G72"/>
      <c r="H72"/>
      <c r="I72"/>
      <c r="J72"/>
      <c r="K72"/>
      <c r="L72"/>
      <c r="M72"/>
    </row>
    <row r="73" spans="1:13" ht="15" x14ac:dyDescent="0.25">
      <c r="A73" s="132" t="s">
        <v>178</v>
      </c>
      <c r="B73" s="82">
        <v>6636</v>
      </c>
      <c r="C73" s="82"/>
      <c r="D73" s="82"/>
      <c r="E73" s="82"/>
      <c r="F73"/>
      <c r="G73"/>
      <c r="H73"/>
      <c r="I73"/>
      <c r="J73"/>
      <c r="K73"/>
      <c r="L73"/>
      <c r="M73"/>
    </row>
    <row r="74" spans="1:13" ht="15" x14ac:dyDescent="0.25">
      <c r="A74" s="176" t="s">
        <v>244</v>
      </c>
      <c r="B74" s="82">
        <v>6636</v>
      </c>
      <c r="C74" s="82"/>
      <c r="D74" s="82"/>
      <c r="E74" s="82"/>
      <c r="F74"/>
      <c r="G74"/>
      <c r="H74"/>
      <c r="I74"/>
      <c r="J74"/>
      <c r="K74"/>
      <c r="L74"/>
      <c r="M74"/>
    </row>
    <row r="75" spans="1:13" ht="15" x14ac:dyDescent="0.25">
      <c r="A75" s="273" t="s">
        <v>141</v>
      </c>
      <c r="B75" s="166">
        <v>18111</v>
      </c>
      <c r="C75" s="166"/>
      <c r="D75" s="166"/>
      <c r="E75" s="166"/>
      <c r="F75"/>
      <c r="G75"/>
      <c r="H75"/>
      <c r="I75"/>
      <c r="J75"/>
      <c r="K75"/>
      <c r="L75"/>
      <c r="M75"/>
    </row>
    <row r="76" spans="1:13" ht="15" x14ac:dyDescent="0.25">
      <c r="A76" s="281" t="s">
        <v>163</v>
      </c>
      <c r="B76" s="82">
        <v>18111</v>
      </c>
      <c r="C76" s="82"/>
      <c r="D76" s="82"/>
      <c r="E76" s="82"/>
      <c r="F76"/>
      <c r="G76"/>
      <c r="H76"/>
      <c r="I76"/>
      <c r="J76"/>
      <c r="K76"/>
      <c r="L76"/>
      <c r="M76"/>
    </row>
    <row r="77" spans="1:13" ht="15" x14ac:dyDescent="0.25">
      <c r="A77" s="132" t="s">
        <v>178</v>
      </c>
      <c r="B77" s="82">
        <v>18111</v>
      </c>
      <c r="C77" s="82"/>
      <c r="D77" s="82"/>
      <c r="E77" s="82"/>
      <c r="F77"/>
      <c r="G77"/>
      <c r="H77"/>
      <c r="I77"/>
      <c r="J77"/>
      <c r="K77"/>
      <c r="L77"/>
      <c r="M77"/>
    </row>
    <row r="78" spans="1:13" ht="15" x14ac:dyDescent="0.25">
      <c r="A78" s="176" t="s">
        <v>240</v>
      </c>
      <c r="B78" s="82">
        <v>18111</v>
      </c>
      <c r="C78" s="82"/>
      <c r="D78" s="82"/>
      <c r="E78" s="82"/>
      <c r="F78"/>
      <c r="G78"/>
      <c r="H78"/>
      <c r="I78"/>
      <c r="J78"/>
      <c r="K78"/>
      <c r="L78"/>
      <c r="M78"/>
    </row>
    <row r="79" spans="1:13" ht="15" x14ac:dyDescent="0.25">
      <c r="A79" s="285" t="s">
        <v>252</v>
      </c>
      <c r="B79" s="286">
        <v>215940</v>
      </c>
      <c r="C79" s="286">
        <v>206050</v>
      </c>
      <c r="D79" s="286"/>
      <c r="E79" s="286"/>
      <c r="F79"/>
      <c r="G79"/>
      <c r="H79"/>
      <c r="I79"/>
      <c r="J79"/>
      <c r="K79"/>
      <c r="L79"/>
      <c r="M79"/>
    </row>
    <row r="80" spans="1:13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5" x14ac:dyDescent="0.25">
      <c r="A90"/>
      <c r="B90"/>
      <c r="C90"/>
      <c r="D90"/>
      <c r="E90"/>
      <c r="F90"/>
      <c r="G90"/>
      <c r="H90"/>
      <c r="I90"/>
      <c r="J90"/>
      <c r="K90"/>
      <c r="L90"/>
    </row>
    <row r="91" spans="1:13" ht="15" x14ac:dyDescent="0.25">
      <c r="A91"/>
      <c r="B91"/>
      <c r="C91"/>
      <c r="D91"/>
      <c r="E91"/>
      <c r="F91"/>
      <c r="G91"/>
      <c r="H91"/>
      <c r="I91"/>
      <c r="J91"/>
      <c r="K91"/>
      <c r="L91"/>
    </row>
    <row r="92" spans="1:13" ht="15" x14ac:dyDescent="0.25">
      <c r="A92"/>
      <c r="B92"/>
      <c r="C92"/>
      <c r="D92"/>
      <c r="E92"/>
      <c r="F92"/>
      <c r="G92"/>
      <c r="H92"/>
      <c r="I92"/>
      <c r="J92"/>
      <c r="K92"/>
      <c r="L92"/>
    </row>
    <row r="93" spans="1:13" ht="15" x14ac:dyDescent="0.25">
      <c r="A93"/>
      <c r="B93"/>
      <c r="C93"/>
      <c r="D93"/>
      <c r="E93"/>
      <c r="F93"/>
      <c r="G93"/>
      <c r="H93"/>
      <c r="I93"/>
      <c r="J93"/>
      <c r="K93"/>
      <c r="L93"/>
    </row>
    <row r="94" spans="1:13" ht="15" x14ac:dyDescent="0.25">
      <c r="A94"/>
      <c r="B94"/>
      <c r="C94"/>
      <c r="D94"/>
      <c r="E94"/>
      <c r="F94"/>
      <c r="G94"/>
      <c r="H94"/>
      <c r="I94"/>
      <c r="J94"/>
      <c r="K94"/>
      <c r="L94"/>
    </row>
    <row r="95" spans="1:13" ht="15" x14ac:dyDescent="0.25">
      <c r="A95"/>
      <c r="B95"/>
      <c r="C95"/>
      <c r="D95"/>
      <c r="E95"/>
      <c r="F95"/>
      <c r="G95"/>
      <c r="H95"/>
      <c r="I95"/>
      <c r="J95"/>
      <c r="K95"/>
      <c r="L95"/>
    </row>
    <row r="96" spans="1:13" ht="15" x14ac:dyDescent="0.25">
      <c r="A96"/>
      <c r="B96"/>
      <c r="C96"/>
      <c r="D96"/>
      <c r="E96"/>
      <c r="F96"/>
      <c r="G96"/>
      <c r="H96"/>
      <c r="I96"/>
      <c r="J96"/>
      <c r="K96"/>
      <c r="L96"/>
    </row>
    <row r="97" spans="1:12" ht="15" x14ac:dyDescent="0.25">
      <c r="A97"/>
      <c r="B97"/>
      <c r="C97"/>
      <c r="D97"/>
      <c r="E97"/>
      <c r="F97"/>
      <c r="G97"/>
      <c r="H97"/>
      <c r="I97"/>
      <c r="J97"/>
      <c r="K97"/>
      <c r="L97"/>
    </row>
    <row r="98" spans="1:12" ht="15" x14ac:dyDescent="0.25">
      <c r="A98"/>
      <c r="B98"/>
      <c r="C98"/>
      <c r="D98"/>
      <c r="E98"/>
      <c r="F98"/>
      <c r="G98"/>
      <c r="H98"/>
      <c r="I98"/>
      <c r="J98"/>
      <c r="K98"/>
      <c r="L98"/>
    </row>
    <row r="99" spans="1:12" ht="15" x14ac:dyDescent="0.25">
      <c r="A99"/>
      <c r="B99"/>
      <c r="C99"/>
      <c r="D99"/>
      <c r="E99"/>
      <c r="F99"/>
      <c r="G99"/>
      <c r="H99"/>
      <c r="I99"/>
      <c r="J99"/>
      <c r="K99"/>
      <c r="L99"/>
    </row>
    <row r="100" spans="1:12" ht="15" x14ac:dyDescent="0.2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5" x14ac:dyDescent="0.2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5" x14ac:dyDescent="0.2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5" x14ac:dyDescent="0.2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5" x14ac:dyDescent="0.25">
      <c r="A104"/>
      <c r="B104"/>
      <c r="C104"/>
      <c r="D104"/>
      <c r="E104" s="144"/>
    </row>
    <row r="105" spans="1:12" ht="15" x14ac:dyDescent="0.25">
      <c r="A105"/>
      <c r="B105"/>
      <c r="C105"/>
      <c r="D105"/>
      <c r="E105" s="144"/>
    </row>
    <row r="106" spans="1:12" ht="15" x14ac:dyDescent="0.25">
      <c r="A106"/>
      <c r="B106"/>
      <c r="C106"/>
      <c r="D106"/>
      <c r="E106" s="144"/>
    </row>
    <row r="107" spans="1:12" ht="15" x14ac:dyDescent="0.25">
      <c r="A107"/>
      <c r="B107"/>
      <c r="C107"/>
      <c r="D107"/>
      <c r="E107" s="144"/>
    </row>
    <row r="108" spans="1:12" ht="15" x14ac:dyDescent="0.25">
      <c r="A108"/>
      <c r="B108"/>
      <c r="C108"/>
      <c r="D108"/>
      <c r="E108" s="144"/>
    </row>
    <row r="109" spans="1:12" ht="15" x14ac:dyDescent="0.25">
      <c r="A109"/>
      <c r="B109"/>
      <c r="C109"/>
      <c r="D109"/>
      <c r="E109" s="144"/>
    </row>
    <row r="110" spans="1:12" ht="15" x14ac:dyDescent="0.25">
      <c r="A110"/>
      <c r="B110"/>
      <c r="C110"/>
      <c r="D110"/>
      <c r="E110" s="144"/>
    </row>
    <row r="111" spans="1:12" ht="15" x14ac:dyDescent="0.25">
      <c r="A111"/>
      <c r="B111"/>
      <c r="C111"/>
      <c r="D111"/>
      <c r="E111" s="144"/>
    </row>
    <row r="112" spans="1:12" ht="15" x14ac:dyDescent="0.25">
      <c r="A112"/>
      <c r="B112"/>
      <c r="C112"/>
      <c r="D112"/>
      <c r="E112" s="144"/>
    </row>
    <row r="113" spans="1:5" ht="15" x14ac:dyDescent="0.25">
      <c r="A113"/>
      <c r="B113"/>
      <c r="C113"/>
      <c r="D113"/>
      <c r="E113" s="144"/>
    </row>
    <row r="114" spans="1:5" ht="15" x14ac:dyDescent="0.25">
      <c r="A114"/>
      <c r="B114"/>
      <c r="C114"/>
      <c r="D114"/>
      <c r="E114" s="144"/>
    </row>
    <row r="115" spans="1:5" ht="15" x14ac:dyDescent="0.25">
      <c r="A115"/>
      <c r="B115"/>
      <c r="C115"/>
      <c r="D115"/>
      <c r="E115" s="144"/>
    </row>
    <row r="116" spans="1:5" ht="15" x14ac:dyDescent="0.25">
      <c r="A116"/>
      <c r="B116"/>
      <c r="C116"/>
      <c r="D116"/>
      <c r="E116" s="144"/>
    </row>
    <row r="117" spans="1:5" ht="15" x14ac:dyDescent="0.25">
      <c r="A117"/>
      <c r="B117"/>
      <c r="C117"/>
      <c r="D117"/>
      <c r="E117" s="144"/>
    </row>
    <row r="118" spans="1:5" ht="15" x14ac:dyDescent="0.25">
      <c r="A118"/>
      <c r="B118"/>
      <c r="C118"/>
      <c r="D118"/>
      <c r="E118" s="144"/>
    </row>
    <row r="119" spans="1:5" ht="15" x14ac:dyDescent="0.25">
      <c r="A119"/>
      <c r="B119"/>
      <c r="C119"/>
      <c r="D119"/>
      <c r="E119" s="144"/>
    </row>
    <row r="120" spans="1:5" ht="15" x14ac:dyDescent="0.25">
      <c r="A120"/>
      <c r="B120"/>
      <c r="C120"/>
      <c r="D120"/>
      <c r="E120" s="144"/>
    </row>
    <row r="121" spans="1:5" ht="15" x14ac:dyDescent="0.25">
      <c r="A121"/>
      <c r="B121"/>
      <c r="C121"/>
      <c r="D121"/>
      <c r="E121" s="144"/>
    </row>
    <row r="122" spans="1:5" ht="15" x14ac:dyDescent="0.25">
      <c r="A122"/>
      <c r="B122"/>
      <c r="C122"/>
      <c r="D122"/>
      <c r="E122" s="144"/>
    </row>
    <row r="123" spans="1:5" ht="15" x14ac:dyDescent="0.25">
      <c r="A123"/>
      <c r="B123"/>
      <c r="C123"/>
      <c r="D123"/>
      <c r="E123" s="144"/>
    </row>
    <row r="124" spans="1:5" ht="15" x14ac:dyDescent="0.25">
      <c r="A124"/>
      <c r="B124"/>
      <c r="C124"/>
      <c r="D124"/>
      <c r="E124" s="144"/>
    </row>
    <row r="125" spans="1:5" ht="15" x14ac:dyDescent="0.25">
      <c r="A125"/>
      <c r="B125"/>
      <c r="C125"/>
      <c r="D125"/>
      <c r="E125" s="144"/>
    </row>
    <row r="126" spans="1:5" ht="15" x14ac:dyDescent="0.25">
      <c r="A126"/>
      <c r="B126"/>
      <c r="C126"/>
      <c r="D126"/>
      <c r="E126" s="144"/>
    </row>
    <row r="127" spans="1:5" ht="15" x14ac:dyDescent="0.25">
      <c r="A127"/>
      <c r="B127"/>
      <c r="C127"/>
      <c r="D127"/>
      <c r="E127" s="144"/>
    </row>
    <row r="128" spans="1:5" ht="15" x14ac:dyDescent="0.25">
      <c r="A128"/>
      <c r="B128"/>
      <c r="C128"/>
      <c r="D128"/>
      <c r="E128" s="144"/>
    </row>
    <row r="129" spans="1:5" ht="15" x14ac:dyDescent="0.25">
      <c r="A129"/>
      <c r="B129"/>
      <c r="C129"/>
      <c r="D129"/>
      <c r="E129" s="144"/>
    </row>
    <row r="130" spans="1:5" ht="15" x14ac:dyDescent="0.25">
      <c r="A130"/>
      <c r="B130"/>
      <c r="C130"/>
      <c r="D130"/>
      <c r="E130" s="144"/>
    </row>
    <row r="131" spans="1:5" ht="15" x14ac:dyDescent="0.25">
      <c r="A131"/>
      <c r="B131"/>
      <c r="C131"/>
      <c r="D131"/>
      <c r="E131" s="144"/>
    </row>
    <row r="132" spans="1:5" ht="15" x14ac:dyDescent="0.25">
      <c r="A132"/>
      <c r="B132"/>
      <c r="C132"/>
      <c r="D132"/>
      <c r="E132" s="144"/>
    </row>
    <row r="133" spans="1:5" ht="15" x14ac:dyDescent="0.25">
      <c r="A133"/>
      <c r="B133"/>
      <c r="C133"/>
      <c r="D133"/>
      <c r="E133" s="144"/>
    </row>
    <row r="134" spans="1:5" ht="15" x14ac:dyDescent="0.25">
      <c r="A134"/>
      <c r="B134"/>
      <c r="C134"/>
      <c r="D134"/>
      <c r="E134" s="144"/>
    </row>
    <row r="135" spans="1:5" ht="15" x14ac:dyDescent="0.25">
      <c r="A135"/>
      <c r="B135"/>
      <c r="C135"/>
      <c r="D135"/>
      <c r="E135" s="144"/>
    </row>
    <row r="136" spans="1:5" ht="15" x14ac:dyDescent="0.25">
      <c r="A136"/>
      <c r="B136"/>
      <c r="C136"/>
      <c r="D136"/>
      <c r="E136" s="144"/>
    </row>
    <row r="137" spans="1:5" ht="15" x14ac:dyDescent="0.25">
      <c r="A137"/>
      <c r="B137"/>
      <c r="C137"/>
      <c r="D137"/>
      <c r="E137" s="144"/>
    </row>
    <row r="138" spans="1:5" ht="15" x14ac:dyDescent="0.25">
      <c r="A138"/>
      <c r="B138"/>
      <c r="C138"/>
      <c r="D138"/>
      <c r="E138" s="144"/>
    </row>
    <row r="139" spans="1:5" ht="15" x14ac:dyDescent="0.25">
      <c r="A139"/>
      <c r="B139"/>
      <c r="C139"/>
      <c r="D139"/>
      <c r="E139" s="144"/>
    </row>
    <row r="140" spans="1:5" ht="15" x14ac:dyDescent="0.25">
      <c r="A140"/>
      <c r="B140"/>
      <c r="C140"/>
      <c r="D140"/>
      <c r="E140" s="144"/>
    </row>
    <row r="141" spans="1:5" ht="15" x14ac:dyDescent="0.25">
      <c r="A141"/>
      <c r="B141"/>
      <c r="C141"/>
      <c r="D141"/>
      <c r="E141" s="144"/>
    </row>
    <row r="142" spans="1:5" ht="15" x14ac:dyDescent="0.25">
      <c r="A142"/>
      <c r="B142"/>
      <c r="C142"/>
      <c r="D142"/>
      <c r="E142" s="144"/>
    </row>
    <row r="143" spans="1:5" ht="15" x14ac:dyDescent="0.25">
      <c r="A143"/>
      <c r="B143"/>
      <c r="C143"/>
      <c r="D143"/>
      <c r="E143" s="144"/>
    </row>
    <row r="144" spans="1:5" ht="15" x14ac:dyDescent="0.25">
      <c r="A144"/>
      <c r="B144"/>
      <c r="C144"/>
      <c r="D144"/>
      <c r="E144" s="144"/>
    </row>
    <row r="145" spans="1:5" ht="15" x14ac:dyDescent="0.25">
      <c r="A145"/>
      <c r="B145"/>
      <c r="C145"/>
      <c r="D145"/>
      <c r="E145" s="144"/>
    </row>
    <row r="146" spans="1:5" ht="15" x14ac:dyDescent="0.25">
      <c r="A146"/>
      <c r="B146"/>
      <c r="C146"/>
      <c r="D146"/>
      <c r="E146" s="144"/>
    </row>
    <row r="147" spans="1:5" ht="15" x14ac:dyDescent="0.25">
      <c r="A147"/>
      <c r="B147"/>
      <c r="C147"/>
      <c r="D147"/>
      <c r="E147" s="144"/>
    </row>
    <row r="148" spans="1:5" ht="15" x14ac:dyDescent="0.25">
      <c r="A148"/>
      <c r="B148"/>
      <c r="C148"/>
      <c r="D148"/>
      <c r="E148" s="144"/>
    </row>
    <row r="149" spans="1:5" ht="15" x14ac:dyDescent="0.25">
      <c r="A149"/>
      <c r="B149"/>
      <c r="C149"/>
      <c r="D149"/>
      <c r="E149" s="144"/>
    </row>
    <row r="150" spans="1:5" ht="15" x14ac:dyDescent="0.25">
      <c r="A150"/>
      <c r="B150"/>
      <c r="C150"/>
      <c r="D150"/>
      <c r="E150" s="144"/>
    </row>
    <row r="151" spans="1:5" ht="15" x14ac:dyDescent="0.25">
      <c r="A151"/>
      <c r="B151"/>
      <c r="C151"/>
      <c r="D151"/>
      <c r="E151" s="144"/>
    </row>
    <row r="152" spans="1:5" ht="15" x14ac:dyDescent="0.25">
      <c r="A152"/>
      <c r="B152"/>
      <c r="C152"/>
      <c r="D152"/>
      <c r="E152" s="144"/>
    </row>
    <row r="153" spans="1:5" ht="15" x14ac:dyDescent="0.25">
      <c r="A153"/>
      <c r="B153"/>
      <c r="C153"/>
      <c r="D153"/>
      <c r="E153" s="144"/>
    </row>
    <row r="154" spans="1:5" ht="15" x14ac:dyDescent="0.25">
      <c r="A154"/>
      <c r="B154"/>
      <c r="C154"/>
      <c r="D154"/>
      <c r="E154" s="144"/>
    </row>
    <row r="155" spans="1:5" ht="15" x14ac:dyDescent="0.25">
      <c r="A155"/>
      <c r="B155"/>
      <c r="C155"/>
      <c r="D155"/>
      <c r="E155" s="144"/>
    </row>
    <row r="156" spans="1:5" ht="15" x14ac:dyDescent="0.25">
      <c r="A156"/>
      <c r="B156"/>
      <c r="C156"/>
      <c r="D156"/>
      <c r="E156" s="144"/>
    </row>
    <row r="157" spans="1:5" ht="15" x14ac:dyDescent="0.25">
      <c r="A157"/>
      <c r="B157"/>
      <c r="C157"/>
      <c r="D157"/>
      <c r="E157" s="144"/>
    </row>
    <row r="158" spans="1:5" ht="15" x14ac:dyDescent="0.25">
      <c r="A158"/>
      <c r="B158"/>
      <c r="C158"/>
      <c r="D158"/>
      <c r="E158" s="144"/>
    </row>
    <row r="159" spans="1:5" ht="15" x14ac:dyDescent="0.25">
      <c r="A159"/>
      <c r="B159"/>
      <c r="C159"/>
      <c r="D159"/>
      <c r="E159" s="144"/>
    </row>
    <row r="160" spans="1:5" ht="15" x14ac:dyDescent="0.25">
      <c r="A160"/>
      <c r="B160"/>
      <c r="C160"/>
      <c r="D160"/>
      <c r="E160" s="144"/>
    </row>
    <row r="161" spans="1:5" ht="15" x14ac:dyDescent="0.25">
      <c r="A161"/>
      <c r="B161"/>
      <c r="C161"/>
      <c r="D161"/>
      <c r="E161" s="144"/>
    </row>
    <row r="162" spans="1:5" ht="15" x14ac:dyDescent="0.25">
      <c r="A162"/>
      <c r="B162"/>
      <c r="C162"/>
      <c r="D162"/>
      <c r="E162" s="144"/>
    </row>
    <row r="163" spans="1:5" ht="15" x14ac:dyDescent="0.25">
      <c r="A163"/>
      <c r="B163"/>
      <c r="C163"/>
      <c r="D163"/>
      <c r="E163" s="144"/>
    </row>
    <row r="164" spans="1:5" ht="15" x14ac:dyDescent="0.25">
      <c r="A164"/>
      <c r="B164"/>
      <c r="C164"/>
      <c r="D164"/>
      <c r="E164" s="144"/>
    </row>
    <row r="165" spans="1:5" ht="15" x14ac:dyDescent="0.25">
      <c r="A165"/>
      <c r="B165"/>
      <c r="C165"/>
      <c r="D165"/>
      <c r="E165" s="144"/>
    </row>
    <row r="166" spans="1:5" ht="15" x14ac:dyDescent="0.25">
      <c r="A166"/>
      <c r="B166"/>
      <c r="C166"/>
      <c r="D166"/>
      <c r="E166" s="144"/>
    </row>
    <row r="167" spans="1:5" ht="15" x14ac:dyDescent="0.25">
      <c r="A167"/>
      <c r="B167"/>
      <c r="C167"/>
      <c r="D167"/>
      <c r="E167" s="144"/>
    </row>
    <row r="168" spans="1:5" ht="15" x14ac:dyDescent="0.25">
      <c r="A168"/>
      <c r="B168"/>
      <c r="C168"/>
      <c r="D168"/>
      <c r="E168" s="144"/>
    </row>
    <row r="169" spans="1:5" ht="15" x14ac:dyDescent="0.25">
      <c r="A169"/>
      <c r="B169"/>
      <c r="C169"/>
      <c r="D169"/>
      <c r="E169" s="144"/>
    </row>
    <row r="170" spans="1:5" ht="15" x14ac:dyDescent="0.25">
      <c r="A170"/>
      <c r="B170"/>
      <c r="C170"/>
      <c r="D170"/>
      <c r="E170" s="144"/>
    </row>
    <row r="171" spans="1:5" ht="15" x14ac:dyDescent="0.25">
      <c r="A171"/>
      <c r="B171"/>
      <c r="C171"/>
      <c r="D171"/>
      <c r="E171" s="144"/>
    </row>
    <row r="172" spans="1:5" ht="15" x14ac:dyDescent="0.25">
      <c r="A172"/>
      <c r="B172"/>
      <c r="C172"/>
      <c r="D172"/>
      <c r="E172" s="144"/>
    </row>
    <row r="173" spans="1:5" ht="15" x14ac:dyDescent="0.25">
      <c r="A173"/>
      <c r="B173"/>
      <c r="C173"/>
      <c r="D173"/>
      <c r="E173" s="144"/>
    </row>
    <row r="174" spans="1:5" ht="15" x14ac:dyDescent="0.25">
      <c r="A174"/>
      <c r="B174"/>
      <c r="C174"/>
      <c r="D174"/>
      <c r="E174" s="144"/>
    </row>
    <row r="175" spans="1:5" ht="15" x14ac:dyDescent="0.25">
      <c r="A175"/>
      <c r="B175"/>
      <c r="C175"/>
      <c r="D175"/>
      <c r="E175" s="144"/>
    </row>
    <row r="176" spans="1:5" ht="15" x14ac:dyDescent="0.25">
      <c r="A176"/>
      <c r="B176"/>
      <c r="C176"/>
      <c r="D176"/>
      <c r="E176" s="144"/>
    </row>
    <row r="177" spans="1:5" ht="15" x14ac:dyDescent="0.25">
      <c r="A177"/>
      <c r="B177"/>
      <c r="C177"/>
      <c r="D177"/>
      <c r="E177" s="144"/>
    </row>
    <row r="178" spans="1:5" ht="15" x14ac:dyDescent="0.25">
      <c r="A178"/>
      <c r="B178"/>
      <c r="C178"/>
      <c r="D178"/>
      <c r="E178" s="144"/>
    </row>
    <row r="179" spans="1:5" ht="15" x14ac:dyDescent="0.25">
      <c r="A179"/>
      <c r="B179"/>
      <c r="C179"/>
      <c r="D179"/>
      <c r="E179" s="144"/>
    </row>
    <row r="180" spans="1:5" ht="15" x14ac:dyDescent="0.25">
      <c r="A180"/>
      <c r="B180"/>
      <c r="C180"/>
      <c r="D180"/>
      <c r="E180" s="144"/>
    </row>
    <row r="181" spans="1:5" ht="15" x14ac:dyDescent="0.25">
      <c r="A181"/>
      <c r="B181"/>
      <c r="C181"/>
      <c r="D181"/>
      <c r="E181" s="144"/>
    </row>
    <row r="182" spans="1:5" ht="15" x14ac:dyDescent="0.25">
      <c r="A182"/>
      <c r="B182"/>
      <c r="C182"/>
      <c r="D182"/>
      <c r="E182" s="144"/>
    </row>
    <row r="183" spans="1:5" ht="15" x14ac:dyDescent="0.25">
      <c r="A183"/>
      <c r="B183"/>
      <c r="C183"/>
      <c r="D183"/>
      <c r="E183" s="144"/>
    </row>
    <row r="184" spans="1:5" ht="15" x14ac:dyDescent="0.25">
      <c r="A184"/>
      <c r="B184"/>
      <c r="C184"/>
      <c r="D184"/>
      <c r="E184" s="144"/>
    </row>
    <row r="185" spans="1:5" ht="15" x14ac:dyDescent="0.25">
      <c r="A185"/>
      <c r="B185"/>
      <c r="C185"/>
      <c r="D185"/>
      <c r="E185" s="144"/>
    </row>
    <row r="186" spans="1:5" ht="15" x14ac:dyDescent="0.25">
      <c r="A186"/>
      <c r="B186"/>
      <c r="C186"/>
      <c r="D186"/>
      <c r="E186" s="144"/>
    </row>
    <row r="187" spans="1:5" ht="15" x14ac:dyDescent="0.25">
      <c r="A187"/>
      <c r="B187"/>
      <c r="C187"/>
      <c r="D187"/>
      <c r="E187" s="144"/>
    </row>
    <row r="188" spans="1:5" ht="15" x14ac:dyDescent="0.25">
      <c r="A188"/>
      <c r="B188"/>
      <c r="C188"/>
      <c r="D188"/>
      <c r="E188" s="144"/>
    </row>
    <row r="189" spans="1:5" ht="15" x14ac:dyDescent="0.25">
      <c r="A189"/>
      <c r="B189"/>
      <c r="C189"/>
      <c r="D189"/>
      <c r="E189" s="144"/>
    </row>
    <row r="190" spans="1:5" ht="15" x14ac:dyDescent="0.25">
      <c r="A190"/>
      <c r="B190"/>
      <c r="C190"/>
      <c r="D190"/>
      <c r="E190" s="144"/>
    </row>
    <row r="191" spans="1:5" ht="15" x14ac:dyDescent="0.25">
      <c r="A191"/>
      <c r="B191"/>
      <c r="C191"/>
      <c r="D191"/>
      <c r="E191" s="144"/>
    </row>
    <row r="192" spans="1:5" ht="15" x14ac:dyDescent="0.25">
      <c r="A192"/>
      <c r="B192"/>
      <c r="C192"/>
      <c r="D192"/>
      <c r="E192" s="144"/>
    </row>
    <row r="193" spans="1:5" ht="15" x14ac:dyDescent="0.25">
      <c r="A193"/>
      <c r="B193"/>
      <c r="C193"/>
      <c r="D193"/>
      <c r="E193" s="144"/>
    </row>
    <row r="194" spans="1:5" ht="15" x14ac:dyDescent="0.25">
      <c r="A194"/>
      <c r="B194"/>
      <c r="C194"/>
      <c r="D194"/>
      <c r="E194" s="144"/>
    </row>
    <row r="195" spans="1:5" ht="15" x14ac:dyDescent="0.25">
      <c r="A195"/>
      <c r="B195"/>
      <c r="C195"/>
      <c r="D195"/>
      <c r="E195" s="144"/>
    </row>
    <row r="196" spans="1:5" ht="15" x14ac:dyDescent="0.25">
      <c r="A196"/>
      <c r="B196"/>
      <c r="C196"/>
      <c r="D196"/>
      <c r="E196" s="144"/>
    </row>
    <row r="197" spans="1:5" ht="15" x14ac:dyDescent="0.25">
      <c r="A197"/>
      <c r="B197"/>
      <c r="C197"/>
      <c r="D197"/>
      <c r="E197" s="144"/>
    </row>
    <row r="198" spans="1:5" ht="15" x14ac:dyDescent="0.25">
      <c r="A198"/>
      <c r="B198"/>
      <c r="C198"/>
      <c r="D198"/>
      <c r="E198" s="144"/>
    </row>
    <row r="199" spans="1:5" ht="15" x14ac:dyDescent="0.25">
      <c r="A199"/>
      <c r="B199"/>
      <c r="C199"/>
      <c r="D199"/>
      <c r="E199" s="144"/>
    </row>
    <row r="200" spans="1:5" ht="15" x14ac:dyDescent="0.25">
      <c r="A200"/>
      <c r="B200"/>
      <c r="C200"/>
      <c r="D200"/>
      <c r="E200" s="144"/>
    </row>
    <row r="201" spans="1:5" ht="15" x14ac:dyDescent="0.25">
      <c r="A201"/>
      <c r="B201"/>
      <c r="C201"/>
      <c r="D201"/>
      <c r="E201" s="144"/>
    </row>
    <row r="202" spans="1:5" ht="15" x14ac:dyDescent="0.25">
      <c r="A202"/>
      <c r="B202"/>
      <c r="C202"/>
      <c r="D202"/>
      <c r="E202" s="144"/>
    </row>
    <row r="203" spans="1:5" ht="15" x14ac:dyDescent="0.25">
      <c r="A203"/>
      <c r="B203"/>
      <c r="C203"/>
      <c r="D203"/>
      <c r="E203" s="144"/>
    </row>
    <row r="204" spans="1:5" ht="15" x14ac:dyDescent="0.25">
      <c r="A204"/>
      <c r="B204"/>
      <c r="C204"/>
      <c r="D204"/>
      <c r="E204" s="144"/>
    </row>
    <row r="205" spans="1:5" ht="15" x14ac:dyDescent="0.25">
      <c r="A205"/>
      <c r="B205"/>
      <c r="C205"/>
      <c r="D205"/>
      <c r="E205" s="144"/>
    </row>
    <row r="206" spans="1:5" ht="15" x14ac:dyDescent="0.25">
      <c r="A206"/>
      <c r="B206"/>
      <c r="C206"/>
      <c r="D206"/>
      <c r="E206" s="144"/>
    </row>
    <row r="207" spans="1:5" ht="15" x14ac:dyDescent="0.25">
      <c r="A207"/>
      <c r="B207"/>
      <c r="C207"/>
      <c r="D207"/>
      <c r="E207" s="144"/>
    </row>
    <row r="208" spans="1:5" ht="15" x14ac:dyDescent="0.25">
      <c r="A208"/>
      <c r="B208"/>
      <c r="C208"/>
      <c r="D208"/>
      <c r="E208" s="144"/>
    </row>
    <row r="209" spans="1:5" ht="15" x14ac:dyDescent="0.25">
      <c r="A209"/>
      <c r="B209"/>
      <c r="C209"/>
      <c r="D209"/>
      <c r="E209" s="144"/>
    </row>
    <row r="210" spans="1:5" ht="15" x14ac:dyDescent="0.25">
      <c r="A210" s="114"/>
      <c r="B210" s="114"/>
      <c r="C210" s="114"/>
      <c r="D210" s="114"/>
      <c r="E210" s="170"/>
    </row>
    <row r="211" spans="1:5" ht="15" x14ac:dyDescent="0.25">
      <c r="A211" s="114"/>
      <c r="B211" s="114"/>
      <c r="C211" s="114"/>
      <c r="D211" s="114"/>
      <c r="E211" s="170"/>
    </row>
    <row r="212" spans="1:5" ht="15" x14ac:dyDescent="0.25">
      <c r="A212" s="114"/>
      <c r="B212" s="114"/>
      <c r="C212" s="114"/>
      <c r="D212" s="114"/>
      <c r="E212" s="170"/>
    </row>
    <row r="213" spans="1:5" ht="15" x14ac:dyDescent="0.25">
      <c r="A213" s="114"/>
      <c r="B213" s="114"/>
      <c r="C213" s="114"/>
      <c r="D213" s="114"/>
      <c r="E213" s="170"/>
    </row>
    <row r="214" spans="1:5" ht="15" x14ac:dyDescent="0.25">
      <c r="A214" s="114"/>
      <c r="B214" s="114"/>
      <c r="C214" s="114"/>
      <c r="D214" s="114"/>
      <c r="E214" s="170"/>
    </row>
    <row r="215" spans="1:5" ht="15" x14ac:dyDescent="0.25">
      <c r="A215" s="114"/>
      <c r="B215" s="114"/>
      <c r="C215" s="114"/>
      <c r="D215" s="114"/>
      <c r="E215" s="170"/>
    </row>
    <row r="216" spans="1:5" ht="15" x14ac:dyDescent="0.25">
      <c r="A216" s="114"/>
      <c r="B216" s="114"/>
      <c r="C216" s="114"/>
      <c r="D216" s="114"/>
      <c r="E216" s="170"/>
    </row>
    <row r="217" spans="1:5" ht="15" x14ac:dyDescent="0.25">
      <c r="A217" s="114"/>
      <c r="B217" s="114"/>
      <c r="C217" s="114"/>
      <c r="D217" s="114"/>
      <c r="E217" s="170"/>
    </row>
    <row r="218" spans="1:5" ht="15" x14ac:dyDescent="0.25">
      <c r="A218" s="114"/>
      <c r="B218" s="114"/>
      <c r="C218" s="114"/>
      <c r="D218" s="114"/>
      <c r="E218" s="170"/>
    </row>
    <row r="219" spans="1:5" ht="15" x14ac:dyDescent="0.25">
      <c r="A219" s="114"/>
      <c r="B219" s="114"/>
      <c r="C219" s="114"/>
      <c r="D219" s="114"/>
      <c r="E219" s="170"/>
    </row>
    <row r="220" spans="1:5" ht="15" x14ac:dyDescent="0.25">
      <c r="A220" s="114"/>
      <c r="B220" s="114"/>
      <c r="C220" s="114"/>
      <c r="D220" s="114"/>
      <c r="E220" s="170"/>
    </row>
    <row r="221" spans="1:5" ht="15" x14ac:dyDescent="0.25">
      <c r="A221" s="114"/>
      <c r="B221" s="114"/>
      <c r="C221" s="114"/>
      <c r="D221" s="114"/>
      <c r="E221" s="170"/>
    </row>
    <row r="222" spans="1:5" ht="15" x14ac:dyDescent="0.25">
      <c r="A222" s="114"/>
      <c r="B222" s="114"/>
      <c r="C222" s="114"/>
      <c r="D222" s="114"/>
      <c r="E222" s="170"/>
    </row>
    <row r="223" spans="1:5" ht="15" x14ac:dyDescent="0.25">
      <c r="A223" s="114"/>
      <c r="B223" s="114"/>
      <c r="C223" s="114"/>
      <c r="D223" s="114"/>
      <c r="E223" s="170"/>
    </row>
    <row r="224" spans="1:5" ht="15" x14ac:dyDescent="0.25">
      <c r="A224" s="114"/>
      <c r="B224" s="114"/>
      <c r="C224" s="114"/>
      <c r="D224" s="114"/>
      <c r="E224" s="170"/>
    </row>
    <row r="225" spans="1:5" ht="15" x14ac:dyDescent="0.25">
      <c r="A225" s="114"/>
      <c r="B225" s="114"/>
      <c r="C225" s="114"/>
      <c r="D225" s="114"/>
      <c r="E225" s="170"/>
    </row>
    <row r="226" spans="1:5" ht="15" x14ac:dyDescent="0.25">
      <c r="A226" s="114"/>
      <c r="B226" s="114"/>
      <c r="C226" s="114"/>
      <c r="D226" s="114"/>
      <c r="E226" s="170"/>
    </row>
    <row r="227" spans="1:5" ht="15" x14ac:dyDescent="0.25">
      <c r="A227" s="114"/>
      <c r="B227" s="114"/>
      <c r="C227" s="114"/>
      <c r="D227" s="114"/>
      <c r="E227" s="170"/>
    </row>
    <row r="228" spans="1:5" ht="15" x14ac:dyDescent="0.25">
      <c r="A228" s="114"/>
      <c r="B228" s="114"/>
      <c r="C228" s="114"/>
      <c r="D228" s="114"/>
      <c r="E228" s="170"/>
    </row>
    <row r="229" spans="1:5" ht="15" x14ac:dyDescent="0.25">
      <c r="A229" s="114"/>
      <c r="B229" s="114"/>
      <c r="C229" s="114"/>
      <c r="D229" s="114"/>
      <c r="E229" s="170"/>
    </row>
    <row r="230" spans="1:5" ht="15" x14ac:dyDescent="0.25">
      <c r="A230" s="114"/>
      <c r="B230" s="114"/>
      <c r="C230" s="114"/>
      <c r="D230" s="114"/>
      <c r="E230" s="170"/>
    </row>
    <row r="231" spans="1:5" ht="15" x14ac:dyDescent="0.25">
      <c r="A231" s="114"/>
      <c r="B231" s="114"/>
      <c r="C231" s="114"/>
      <c r="D231" s="114"/>
      <c r="E231" s="170"/>
    </row>
    <row r="232" spans="1:5" ht="15" x14ac:dyDescent="0.25">
      <c r="A232" s="114"/>
      <c r="B232" s="114"/>
      <c r="C232" s="114"/>
      <c r="D232" s="114"/>
      <c r="E232" s="170"/>
    </row>
    <row r="233" spans="1:5" ht="15" x14ac:dyDescent="0.25">
      <c r="A233" s="114"/>
      <c r="B233" s="114"/>
      <c r="C233" s="114"/>
      <c r="D233" s="114"/>
      <c r="E233" s="170"/>
    </row>
    <row r="234" spans="1:5" ht="15" x14ac:dyDescent="0.25">
      <c r="A234" s="114"/>
      <c r="B234" s="114"/>
      <c r="C234" s="114"/>
      <c r="D234" s="114"/>
      <c r="E234" s="170"/>
    </row>
    <row r="235" spans="1:5" ht="15" x14ac:dyDescent="0.25">
      <c r="A235" s="114"/>
      <c r="B235" s="114"/>
      <c r="C235" s="114"/>
      <c r="D235" s="114"/>
      <c r="E235" s="170"/>
    </row>
    <row r="236" spans="1:5" ht="15" x14ac:dyDescent="0.25">
      <c r="A236" s="114"/>
      <c r="B236" s="114"/>
      <c r="C236" s="114"/>
      <c r="D236" s="114"/>
      <c r="E236" s="170"/>
    </row>
    <row r="237" spans="1:5" ht="15" x14ac:dyDescent="0.25">
      <c r="A237" s="114"/>
      <c r="B237" s="114"/>
      <c r="C237" s="114"/>
      <c r="D237" s="114"/>
      <c r="E237" s="170"/>
    </row>
    <row r="238" spans="1:5" ht="15" x14ac:dyDescent="0.25">
      <c r="A238" s="114"/>
      <c r="B238" s="114"/>
      <c r="C238" s="114"/>
      <c r="D238" s="114"/>
      <c r="E238" s="170"/>
    </row>
    <row r="239" spans="1:5" ht="15" x14ac:dyDescent="0.25">
      <c r="A239" s="114"/>
      <c r="B239" s="114"/>
      <c r="C239" s="114"/>
      <c r="D239" s="114"/>
      <c r="E239" s="170"/>
    </row>
    <row r="240" spans="1:5" ht="15" x14ac:dyDescent="0.25">
      <c r="A240" s="114"/>
      <c r="B240" s="114"/>
      <c r="C240" s="114"/>
      <c r="D240" s="114"/>
      <c r="E240" s="170"/>
    </row>
    <row r="241" spans="1:5" ht="15" x14ac:dyDescent="0.25">
      <c r="A241" s="114"/>
      <c r="B241" s="114"/>
      <c r="C241" s="114"/>
      <c r="D241" s="114"/>
      <c r="E241" s="170"/>
    </row>
    <row r="242" spans="1:5" ht="15" x14ac:dyDescent="0.25">
      <c r="A242" s="114"/>
      <c r="B242" s="114"/>
      <c r="C242" s="114"/>
      <c r="D242" s="114"/>
      <c r="E242" s="170"/>
    </row>
    <row r="243" spans="1:5" ht="15" x14ac:dyDescent="0.25">
      <c r="A243" s="114"/>
      <c r="B243" s="114"/>
      <c r="C243" s="114"/>
      <c r="D243" s="114"/>
      <c r="E243" s="170"/>
    </row>
    <row r="244" spans="1:5" ht="15" x14ac:dyDescent="0.25">
      <c r="A244" s="114"/>
      <c r="B244" s="114"/>
      <c r="C244" s="114"/>
      <c r="D244" s="114"/>
      <c r="E244" s="170"/>
    </row>
    <row r="245" spans="1:5" ht="15" x14ac:dyDescent="0.25">
      <c r="A245" s="114"/>
      <c r="B245" s="114"/>
      <c r="C245" s="114"/>
      <c r="D245" s="114"/>
      <c r="E245" s="170"/>
    </row>
    <row r="246" spans="1:5" ht="15" x14ac:dyDescent="0.25">
      <c r="A246" s="114"/>
      <c r="B246" s="114"/>
      <c r="C246" s="114"/>
      <c r="D246" s="114"/>
      <c r="E246" s="170"/>
    </row>
    <row r="247" spans="1:5" ht="15" x14ac:dyDescent="0.25">
      <c r="A247" s="114"/>
      <c r="B247" s="114"/>
      <c r="C247" s="114"/>
      <c r="D247" s="114"/>
      <c r="E247" s="170"/>
    </row>
    <row r="248" spans="1:5" ht="15" x14ac:dyDescent="0.25">
      <c r="A248" s="114"/>
      <c r="B248" s="114"/>
      <c r="C248" s="114"/>
      <c r="D248" s="114"/>
      <c r="E248" s="170"/>
    </row>
  </sheetData>
  <mergeCells count="19">
    <mergeCell ref="A1:L1"/>
    <mergeCell ref="A2:L2"/>
    <mergeCell ref="A3:A4"/>
    <mergeCell ref="B3:B4"/>
    <mergeCell ref="C3:C4"/>
    <mergeCell ref="F3:G3"/>
    <mergeCell ref="H3:H4"/>
    <mergeCell ref="I3:I4"/>
    <mergeCell ref="J3:J4"/>
    <mergeCell ref="K3:K4"/>
    <mergeCell ref="L19:L20"/>
    <mergeCell ref="M19:M20"/>
    <mergeCell ref="L3:L4"/>
    <mergeCell ref="M3:M4"/>
    <mergeCell ref="F19:G19"/>
    <mergeCell ref="H19:H20"/>
    <mergeCell ref="I19:I20"/>
    <mergeCell ref="J19:J20"/>
    <mergeCell ref="K19:K20"/>
  </mergeCells>
  <pageMargins left="0" right="0" top="0" bottom="0" header="0.31496062992125984" footer="0.31496062992125984"/>
  <pageSetup paperSize="9" scale="66" fitToHeight="0" orientation="portrait" r:id="rId3"/>
  <colBreaks count="1" manualBreakCount="1">
    <brk id="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fitToPage="1"/>
  </sheetPr>
  <dimension ref="A2:I259"/>
  <sheetViews>
    <sheetView showGridLines="0" zoomScaleNormal="100" zoomScaleSheetLayoutView="70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I22" sqref="I22"/>
    </sheetView>
  </sheetViews>
  <sheetFormatPr defaultColWidth="8.85546875" defaultRowHeight="12" x14ac:dyDescent="0.2"/>
  <cols>
    <col min="1" max="1" width="60.7109375" style="61" customWidth="1"/>
    <col min="2" max="2" width="16.28515625" style="81" bestFit="1" customWidth="1"/>
    <col min="3" max="4" width="15.7109375" style="81" bestFit="1" customWidth="1"/>
    <col min="5" max="5" width="15.5703125" style="81" bestFit="1" customWidth="1"/>
    <col min="6" max="6" width="15.7109375" style="81" bestFit="1" customWidth="1"/>
    <col min="7" max="7" width="12.5703125" style="134" bestFit="1" customWidth="1"/>
    <col min="8" max="8" width="13.7109375" style="134" customWidth="1"/>
    <col min="9" max="16" width="8.85546875" style="61" customWidth="1"/>
    <col min="17" max="17" width="0.5703125" style="61" customWidth="1"/>
    <col min="18" max="16384" width="8.85546875" style="61"/>
  </cols>
  <sheetData>
    <row r="2" spans="1:8" x14ac:dyDescent="0.2">
      <c r="A2" s="65" t="s">
        <v>275</v>
      </c>
      <c r="B2" s="126"/>
      <c r="C2" s="126"/>
      <c r="D2" s="126"/>
      <c r="E2" s="126"/>
      <c r="F2" s="128"/>
      <c r="G2" s="138"/>
      <c r="H2" s="138"/>
    </row>
    <row r="3" spans="1:8" x14ac:dyDescent="0.2">
      <c r="A3" s="64"/>
      <c r="B3" s="127"/>
      <c r="C3" s="127"/>
      <c r="D3" s="127"/>
      <c r="E3" s="127"/>
    </row>
    <row r="4" spans="1:8" x14ac:dyDescent="0.2">
      <c r="A4" s="65" t="s">
        <v>279</v>
      </c>
      <c r="B4" s="126"/>
      <c r="C4" s="126"/>
      <c r="D4" s="126"/>
      <c r="E4" s="126"/>
      <c r="F4" s="128"/>
      <c r="G4" s="138"/>
      <c r="H4" s="61"/>
    </row>
    <row r="5" spans="1:8" x14ac:dyDescent="0.2">
      <c r="A5" s="64"/>
      <c r="B5" s="127"/>
      <c r="C5" s="127"/>
      <c r="D5" s="127"/>
      <c r="E5" s="127"/>
      <c r="H5" s="61"/>
    </row>
    <row r="6" spans="1:8" ht="36" x14ac:dyDescent="0.2">
      <c r="A6" s="181" t="s">
        <v>274</v>
      </c>
      <c r="B6" s="180" t="s">
        <v>287</v>
      </c>
      <c r="C6" s="180" t="s">
        <v>299</v>
      </c>
      <c r="D6" s="180" t="s">
        <v>288</v>
      </c>
      <c r="E6" s="180" t="s">
        <v>289</v>
      </c>
      <c r="F6" s="180" t="s">
        <v>296</v>
      </c>
      <c r="G6" s="180" t="s">
        <v>297</v>
      </c>
      <c r="H6" s="61"/>
    </row>
    <row r="7" spans="1:8" x14ac:dyDescent="0.2">
      <c r="A7" s="182"/>
      <c r="B7" s="182" t="s">
        <v>290</v>
      </c>
      <c r="C7" s="182" t="s">
        <v>291</v>
      </c>
      <c r="D7" s="182" t="s">
        <v>292</v>
      </c>
      <c r="E7" s="182" t="s">
        <v>293</v>
      </c>
      <c r="F7" s="182" t="s">
        <v>298</v>
      </c>
      <c r="G7" s="182" t="s">
        <v>295</v>
      </c>
      <c r="H7" s="61"/>
    </row>
    <row r="8" spans="1:8" hidden="1" x14ac:dyDescent="0.2">
      <c r="A8" s="64"/>
      <c r="B8" s="127"/>
      <c r="C8" s="127"/>
      <c r="D8" s="127"/>
      <c r="E8" s="127"/>
      <c r="H8" s="61"/>
    </row>
    <row r="9" spans="1:8" hidden="1" x14ac:dyDescent="0.2">
      <c r="A9" s="64"/>
      <c r="B9" s="127"/>
      <c r="C9" s="127"/>
      <c r="D9" s="127"/>
      <c r="E9" s="127"/>
    </row>
    <row r="10" spans="1:8" hidden="1" x14ac:dyDescent="0.2">
      <c r="A10" s="64"/>
      <c r="B10" s="127"/>
      <c r="C10" s="127"/>
      <c r="D10" s="127"/>
      <c r="E10" s="127"/>
    </row>
    <row r="11" spans="1:8" hidden="1" x14ac:dyDescent="0.2">
      <c r="A11" s="64"/>
      <c r="B11" s="127"/>
      <c r="C11" s="127"/>
      <c r="D11" s="127"/>
      <c r="E11" s="127"/>
    </row>
    <row r="12" spans="1:8" hidden="1" x14ac:dyDescent="0.2">
      <c r="A12" s="64"/>
      <c r="B12" s="127"/>
      <c r="C12" s="127"/>
      <c r="D12" s="127"/>
      <c r="E12" s="127"/>
    </row>
    <row r="13" spans="1:8" ht="15" hidden="1" x14ac:dyDescent="0.25">
      <c r="A13" s="83" t="s">
        <v>253</v>
      </c>
      <c r="B13" s="82" t="s" vm="1">
        <v>254</v>
      </c>
      <c r="C13" s="144"/>
      <c r="D13" s="144"/>
      <c r="E13" s="144"/>
      <c r="F13" s="144"/>
      <c r="G13" s="121"/>
      <c r="H13" s="121"/>
    </row>
    <row r="14" spans="1:8" ht="15" hidden="1" x14ac:dyDescent="0.25">
      <c r="A14"/>
      <c r="B14" s="144"/>
      <c r="C14" s="144"/>
      <c r="D14" s="144"/>
      <c r="E14" s="144"/>
      <c r="F14" s="144"/>
      <c r="G14" s="121"/>
      <c r="H14" s="121"/>
    </row>
    <row r="15" spans="1:8" ht="15" hidden="1" x14ac:dyDescent="0.25">
      <c r="A15" s="352" t="s">
        <v>274</v>
      </c>
      <c r="B15"/>
      <c r="C15"/>
      <c r="D15"/>
      <c r="E15"/>
      <c r="F15"/>
      <c r="G15"/>
      <c r="H15"/>
    </row>
    <row r="16" spans="1:8" ht="15" x14ac:dyDescent="0.25">
      <c r="A16" s="156" t="s">
        <v>2</v>
      </c>
      <c r="B16"/>
      <c r="C16"/>
      <c r="D16"/>
      <c r="E16"/>
      <c r="F16"/>
      <c r="G16"/>
      <c r="H16"/>
    </row>
    <row r="17" spans="1:9" ht="15" x14ac:dyDescent="0.25">
      <c r="A17" s="157" t="s">
        <v>3553</v>
      </c>
      <c r="B17"/>
      <c r="C17"/>
      <c r="D17"/>
      <c r="E17"/>
      <c r="F17"/>
      <c r="G17"/>
      <c r="H17"/>
    </row>
    <row r="18" spans="1:9" ht="15" x14ac:dyDescent="0.25">
      <c r="A18" s="158" t="s">
        <v>4</v>
      </c>
      <c r="B18"/>
      <c r="C18"/>
      <c r="D18"/>
      <c r="E18"/>
      <c r="F18"/>
      <c r="G18"/>
      <c r="H18"/>
    </row>
    <row r="19" spans="1:9" ht="15" x14ac:dyDescent="0.25">
      <c r="A19" s="159" t="s">
        <v>28</v>
      </c>
      <c r="B19"/>
      <c r="C19"/>
      <c r="D19"/>
      <c r="E19"/>
      <c r="F19"/>
      <c r="G19"/>
      <c r="H19"/>
    </row>
    <row r="20" spans="1:9" ht="15" x14ac:dyDescent="0.25">
      <c r="A20" s="237" t="s">
        <v>3562</v>
      </c>
      <c r="B20"/>
      <c r="C20"/>
      <c r="D20"/>
      <c r="E20"/>
      <c r="F20"/>
      <c r="G20"/>
      <c r="H20"/>
    </row>
    <row r="21" spans="1:9" ht="15" x14ac:dyDescent="0.25">
      <c r="A21" s="237" t="s">
        <v>3565</v>
      </c>
      <c r="B21"/>
      <c r="C21"/>
      <c r="D21"/>
      <c r="E21"/>
      <c r="F21"/>
      <c r="G21"/>
      <c r="H21"/>
      <c r="I21" s="61" t="e">
        <f>GETPIVOTDATA("[Measures].[IZVORNI/TEKUĆI Plan za 2023. EUR FILTER]",$A$15,"[BazaZaUpit].[RAZDJEL]","[BazaZaUpit].[RAZDJEL].&amp;[RAZDJEL 185 DRŽAVNI URED ZA REVIZIJU]","[BazaZaUpit].[GLAVA]","[BazaZaUpit].[GLAVA].&amp;[GLAVA 18505]","[BazaZaUpit].[GLAVNI PROGRAM]","[BazaZaUpit].[GLAVNI PROGRAM].&amp;[22 FINANCIJSKI I FISKALNI SUSTAV]","[BazaZaUpit].[PROGRAM]","[BazaZaUpit].[PROGRAM].&amp;[2208 DJELOVANJE DRŽAVNOG UREDA ZA REVIZIJU]","[BazaZaUpit].[IZVOR SIFRA I NAZIV 2]","[BazaZaUpit].[IZVOR SIFRA I NAZIV 2].&amp;[IZVOR 31 VLASTITI PRIHODI]")-GETPIVOTDATA("[Measures].[Izvršenje 01.01-30.06.2023. EUR FILTER]",$A$15,"[BazaZaUpit].[RAZDJEL]","[BazaZaUpit].[RAZDJEL].&amp;[RAZDJEL 185 DRŽAVNI URED ZA REVIZIJU]","[BazaZaUpit].[GLAVA]","[BazaZaUpit].[GLAVA].&amp;[GLAVA 18505]","[BazaZaUpit].[GLAVNI PROGRAM]","[BazaZaUpit].[GLAVNI PROGRAM].&amp;[22 FINANCIJSKI I FISKALNI SUSTAV]","[BazaZaUpit].[PROGRAM]","[BazaZaUpit].[PROGRAM].&amp;[2208 DJELOVANJE DRŽAVNOG UREDA ZA REVIZIJU]","[BazaZaUpit].[IZVOR SIFRA I NAZIV 2]","[BazaZaUpit].[IZVOR SIFRA I NAZIV 2].&amp;[IZVOR 31 VLASTITI PRIHODI]")</f>
        <v>#REF!</v>
      </c>
    </row>
    <row r="22" spans="1:9" ht="15" x14ac:dyDescent="0.25">
      <c r="A22" s="237" t="s">
        <v>3563</v>
      </c>
      <c r="B22"/>
      <c r="C22"/>
      <c r="D22"/>
      <c r="E22"/>
      <c r="F22"/>
      <c r="G22"/>
      <c r="H22"/>
    </row>
    <row r="23" spans="1:9" ht="15" x14ac:dyDescent="0.25">
      <c r="A23" s="237" t="s">
        <v>3566</v>
      </c>
      <c r="B23"/>
      <c r="C23"/>
      <c r="D23"/>
      <c r="E23"/>
      <c r="F23"/>
      <c r="G23"/>
      <c r="H23"/>
    </row>
    <row r="24" spans="1:9" ht="15" x14ac:dyDescent="0.25">
      <c r="A24" s="237" t="s">
        <v>3564</v>
      </c>
      <c r="B24"/>
      <c r="C24"/>
      <c r="D24"/>
      <c r="E24"/>
      <c r="F24"/>
      <c r="G24"/>
      <c r="H24"/>
    </row>
    <row r="25" spans="1:9" ht="15" x14ac:dyDescent="0.25">
      <c r="A25" s="237" t="s">
        <v>3572</v>
      </c>
      <c r="B25"/>
      <c r="C25"/>
      <c r="D25"/>
      <c r="E25"/>
      <c r="F25"/>
      <c r="G25"/>
      <c r="H25"/>
    </row>
    <row r="26" spans="1:9" ht="15" x14ac:dyDescent="0.25">
      <c r="A26" s="353" t="s">
        <v>252</v>
      </c>
      <c r="B26" s="144"/>
      <c r="C26" s="144"/>
      <c r="D26" s="144"/>
      <c r="E26" s="144"/>
      <c r="F26" s="144"/>
      <c r="G26" s="121"/>
      <c r="H26" s="121"/>
    </row>
    <row r="27" spans="1:9" ht="15" hidden="1" x14ac:dyDescent="0.25">
      <c r="A27"/>
      <c r="B27" s="144"/>
      <c r="C27" s="144"/>
      <c r="D27" s="144"/>
      <c r="E27" s="144"/>
      <c r="F27" s="144"/>
      <c r="G27" s="121"/>
      <c r="H27" s="121"/>
    </row>
    <row r="28" spans="1:9" ht="15" x14ac:dyDescent="0.25">
      <c r="A28"/>
      <c r="B28" s="126"/>
      <c r="C28" s="126"/>
      <c r="D28" s="126"/>
      <c r="E28" s="126"/>
      <c r="F28" s="128"/>
      <c r="G28" s="138"/>
      <c r="H28" s="138"/>
    </row>
    <row r="29" spans="1:9" ht="15" x14ac:dyDescent="0.25">
      <c r="A29"/>
      <c r="B29" s="126"/>
      <c r="C29" s="126"/>
      <c r="D29" s="126"/>
      <c r="E29" s="126"/>
      <c r="F29" s="128"/>
      <c r="G29" s="138"/>
      <c r="H29" s="138"/>
    </row>
    <row r="30" spans="1:9" ht="36" x14ac:dyDescent="0.25">
      <c r="A30"/>
      <c r="B30" s="180" t="s">
        <v>287</v>
      </c>
      <c r="C30" s="180" t="s">
        <v>299</v>
      </c>
      <c r="D30" s="180" t="s">
        <v>288</v>
      </c>
      <c r="E30" s="180" t="s">
        <v>289</v>
      </c>
      <c r="F30" s="180" t="s">
        <v>296</v>
      </c>
      <c r="G30" s="180" t="s">
        <v>297</v>
      </c>
      <c r="H30" s="61"/>
    </row>
    <row r="31" spans="1:9" ht="15" x14ac:dyDescent="0.25">
      <c r="A31"/>
      <c r="B31" s="182">
        <v>1</v>
      </c>
      <c r="C31" s="182" t="s">
        <v>290</v>
      </c>
      <c r="D31" s="182" t="s">
        <v>291</v>
      </c>
      <c r="E31" s="182" t="s">
        <v>292</v>
      </c>
      <c r="F31" s="182" t="s">
        <v>293</v>
      </c>
      <c r="G31" s="182" t="s">
        <v>294</v>
      </c>
      <c r="H31" s="61"/>
    </row>
    <row r="32" spans="1:9" hidden="1" x14ac:dyDescent="0.2">
      <c r="A32" s="65"/>
      <c r="B32" s="126"/>
      <c r="C32" s="126"/>
      <c r="D32" s="126"/>
      <c r="E32" s="126"/>
      <c r="F32" s="128"/>
      <c r="G32" s="138"/>
      <c r="H32" s="138"/>
    </row>
    <row r="33" spans="1:8" ht="15" hidden="1" x14ac:dyDescent="0.25">
      <c r="A33"/>
      <c r="B33" s="144"/>
      <c r="C33" s="144"/>
      <c r="D33" s="144"/>
      <c r="E33" s="144"/>
      <c r="F33" s="144"/>
      <c r="G33" s="121"/>
      <c r="H33" s="121"/>
    </row>
    <row r="34" spans="1:8" ht="15" hidden="1" x14ac:dyDescent="0.25">
      <c r="A34" s="83" t="s">
        <v>253</v>
      </c>
      <c r="B34" s="82" t="s" vm="1">
        <v>254</v>
      </c>
      <c r="C34" s="144"/>
      <c r="D34" s="144"/>
      <c r="E34" s="144"/>
      <c r="F34" s="144"/>
      <c r="G34" s="121"/>
      <c r="H34" s="121"/>
    </row>
    <row r="35" spans="1:8" hidden="1" x14ac:dyDescent="0.2">
      <c r="B35" s="61"/>
      <c r="C35" s="61"/>
      <c r="D35" s="61"/>
      <c r="E35" s="61"/>
      <c r="F35" s="61"/>
      <c r="G35" s="61"/>
      <c r="H35" s="61"/>
    </row>
    <row r="36" spans="1:8" ht="15" hidden="1" x14ac:dyDescent="0.25">
      <c r="A36" s="113" t="s">
        <v>274</v>
      </c>
      <c r="B36"/>
      <c r="C36"/>
      <c r="D36"/>
      <c r="E36"/>
      <c r="F36"/>
      <c r="G36"/>
      <c r="H36"/>
    </row>
    <row r="37" spans="1:8" ht="15" x14ac:dyDescent="0.25">
      <c r="A37" s="149" t="s">
        <v>2</v>
      </c>
      <c r="B37"/>
      <c r="C37"/>
      <c r="D37"/>
      <c r="E37"/>
      <c r="F37"/>
      <c r="G37"/>
      <c r="H37"/>
    </row>
    <row r="38" spans="1:8" ht="15" x14ac:dyDescent="0.25">
      <c r="A38" s="152" t="s">
        <v>3553</v>
      </c>
      <c r="B38"/>
      <c r="C38"/>
      <c r="D38"/>
      <c r="E38"/>
      <c r="F38"/>
      <c r="G38"/>
      <c r="H38"/>
    </row>
    <row r="39" spans="1:8" ht="15" x14ac:dyDescent="0.25">
      <c r="A39" s="153" t="s">
        <v>4</v>
      </c>
      <c r="B39"/>
      <c r="C39"/>
      <c r="D39"/>
      <c r="E39"/>
      <c r="F39"/>
      <c r="G39"/>
      <c r="H39"/>
    </row>
    <row r="40" spans="1:8" ht="15" x14ac:dyDescent="0.25">
      <c r="A40" s="154" t="s">
        <v>28</v>
      </c>
      <c r="B40"/>
      <c r="C40"/>
      <c r="D40"/>
      <c r="E40"/>
      <c r="F40"/>
      <c r="G40"/>
      <c r="H40"/>
    </row>
    <row r="41" spans="1:8" ht="15" x14ac:dyDescent="0.25">
      <c r="A41" s="163" t="s">
        <v>278</v>
      </c>
      <c r="B41"/>
      <c r="C41"/>
      <c r="D41"/>
      <c r="E41"/>
      <c r="F41"/>
      <c r="G41"/>
      <c r="H41"/>
    </row>
    <row r="42" spans="1:8" ht="15" x14ac:dyDescent="0.25">
      <c r="A42" s="177" t="s">
        <v>159</v>
      </c>
      <c r="B42"/>
      <c r="C42"/>
      <c r="D42"/>
      <c r="E42"/>
      <c r="F42"/>
      <c r="G42"/>
      <c r="H42"/>
    </row>
    <row r="43" spans="1:8" s="136" customFormat="1" ht="15" x14ac:dyDescent="0.25">
      <c r="A43" s="178" t="s">
        <v>167</v>
      </c>
      <c r="B43"/>
      <c r="C43"/>
      <c r="D43"/>
      <c r="E43"/>
      <c r="F43"/>
      <c r="G43"/>
      <c r="H43"/>
    </row>
    <row r="44" spans="1:8" ht="15" x14ac:dyDescent="0.25">
      <c r="A44" s="175" t="s">
        <v>184</v>
      </c>
      <c r="B44"/>
      <c r="C44"/>
      <c r="D44"/>
      <c r="E44"/>
      <c r="F44"/>
      <c r="G44"/>
      <c r="H44"/>
    </row>
    <row r="45" spans="1:8" ht="15" x14ac:dyDescent="0.25">
      <c r="A45" s="175" t="s">
        <v>185</v>
      </c>
      <c r="B45"/>
      <c r="C45"/>
      <c r="D45"/>
      <c r="E45"/>
      <c r="F45"/>
      <c r="G45"/>
      <c r="H45"/>
    </row>
    <row r="46" spans="1:8" s="136" customFormat="1" ht="15" x14ac:dyDescent="0.25">
      <c r="A46" s="178" t="s">
        <v>168</v>
      </c>
      <c r="B46"/>
      <c r="C46"/>
      <c r="D46"/>
      <c r="E46"/>
      <c r="F46"/>
      <c r="G46"/>
      <c r="H46"/>
    </row>
    <row r="47" spans="1:8" ht="15" x14ac:dyDescent="0.25">
      <c r="A47" s="175" t="s">
        <v>186</v>
      </c>
      <c r="B47"/>
      <c r="C47"/>
      <c r="D47"/>
      <c r="E47"/>
      <c r="F47"/>
      <c r="G47"/>
      <c r="H47"/>
    </row>
    <row r="48" spans="1:8" s="136" customFormat="1" ht="15" x14ac:dyDescent="0.25">
      <c r="A48" s="137" t="s">
        <v>169</v>
      </c>
      <c r="B48"/>
      <c r="C48"/>
      <c r="D48"/>
      <c r="E48"/>
      <c r="F48"/>
      <c r="G48"/>
      <c r="H48"/>
    </row>
    <row r="49" spans="1:8" ht="15" x14ac:dyDescent="0.25">
      <c r="A49" s="175" t="s">
        <v>187</v>
      </c>
      <c r="B49"/>
      <c r="C49"/>
      <c r="D49"/>
      <c r="E49"/>
      <c r="F49"/>
      <c r="G49"/>
      <c r="H49"/>
    </row>
    <row r="50" spans="1:8" ht="15" x14ac:dyDescent="0.25">
      <c r="A50" s="135" t="s">
        <v>131</v>
      </c>
      <c r="B50"/>
      <c r="C50"/>
      <c r="D50"/>
      <c r="E50"/>
      <c r="F50"/>
      <c r="G50"/>
      <c r="H50"/>
    </row>
    <row r="51" spans="1:8" s="136" customFormat="1" ht="15" x14ac:dyDescent="0.25">
      <c r="A51" s="137" t="s">
        <v>170</v>
      </c>
      <c r="B51"/>
      <c r="C51"/>
      <c r="D51"/>
      <c r="E51"/>
      <c r="F51"/>
      <c r="G51"/>
      <c r="H51"/>
    </row>
    <row r="52" spans="1:8" ht="15" x14ac:dyDescent="0.25">
      <c r="A52" s="175" t="s">
        <v>230</v>
      </c>
      <c r="B52"/>
      <c r="C52"/>
      <c r="D52"/>
      <c r="E52"/>
      <c r="F52"/>
      <c r="G52"/>
      <c r="H52"/>
    </row>
    <row r="53" spans="1:8" ht="15" x14ac:dyDescent="0.25">
      <c r="A53" s="175" t="s">
        <v>189</v>
      </c>
      <c r="B53"/>
      <c r="C53"/>
      <c r="D53"/>
      <c r="E53"/>
      <c r="F53"/>
      <c r="G53"/>
      <c r="H53"/>
    </row>
    <row r="54" spans="1:8" ht="15" x14ac:dyDescent="0.25">
      <c r="A54" s="175" t="s">
        <v>231</v>
      </c>
      <c r="B54"/>
      <c r="C54"/>
      <c r="D54"/>
      <c r="E54"/>
      <c r="F54"/>
      <c r="G54"/>
      <c r="H54"/>
    </row>
    <row r="55" spans="1:8" ht="15" x14ac:dyDescent="0.25">
      <c r="A55" s="175" t="s">
        <v>368</v>
      </c>
      <c r="B55"/>
      <c r="C55"/>
      <c r="D55"/>
      <c r="E55"/>
      <c r="F55"/>
      <c r="G55"/>
      <c r="H55"/>
    </row>
    <row r="56" spans="1:8" s="136" customFormat="1" ht="15" x14ac:dyDescent="0.25">
      <c r="A56" s="137" t="s">
        <v>171</v>
      </c>
      <c r="B56"/>
      <c r="C56"/>
      <c r="D56"/>
      <c r="E56"/>
      <c r="F56"/>
      <c r="G56"/>
      <c r="H56"/>
    </row>
    <row r="57" spans="1:8" ht="15" x14ac:dyDescent="0.25">
      <c r="A57" s="175" t="s">
        <v>232</v>
      </c>
      <c r="B57"/>
      <c r="C57"/>
      <c r="D57"/>
      <c r="E57"/>
      <c r="F57"/>
      <c r="G57"/>
      <c r="H57"/>
    </row>
    <row r="58" spans="1:8" ht="15" x14ac:dyDescent="0.25">
      <c r="A58" s="175" t="s">
        <v>193</v>
      </c>
      <c r="B58"/>
      <c r="C58"/>
      <c r="D58"/>
      <c r="E58"/>
      <c r="F58"/>
      <c r="G58"/>
      <c r="H58"/>
    </row>
    <row r="59" spans="1:8" ht="15" x14ac:dyDescent="0.25">
      <c r="A59" s="175" t="s">
        <v>233</v>
      </c>
      <c r="B59"/>
      <c r="C59"/>
      <c r="D59"/>
      <c r="E59"/>
      <c r="F59"/>
      <c r="G59"/>
      <c r="H59"/>
    </row>
    <row r="60" spans="1:8" ht="15" x14ac:dyDescent="0.25">
      <c r="A60" s="175" t="s">
        <v>195</v>
      </c>
      <c r="B60"/>
      <c r="C60"/>
      <c r="D60"/>
      <c r="E60"/>
      <c r="F60"/>
      <c r="G60"/>
      <c r="H60"/>
    </row>
    <row r="61" spans="1:8" ht="15" x14ac:dyDescent="0.25">
      <c r="A61" s="175" t="s">
        <v>234</v>
      </c>
      <c r="B61"/>
      <c r="C61"/>
      <c r="D61"/>
      <c r="E61"/>
      <c r="F61"/>
      <c r="G61"/>
      <c r="H61"/>
    </row>
    <row r="62" spans="1:8" ht="15" x14ac:dyDescent="0.25">
      <c r="A62" s="175" t="s">
        <v>197</v>
      </c>
      <c r="B62"/>
      <c r="C62"/>
      <c r="D62"/>
      <c r="E62"/>
      <c r="F62"/>
      <c r="G62"/>
      <c r="H62"/>
    </row>
    <row r="63" spans="1:8" s="136" customFormat="1" ht="15" x14ac:dyDescent="0.25">
      <c r="A63" s="137" t="s">
        <v>132</v>
      </c>
      <c r="B63"/>
      <c r="C63"/>
      <c r="D63"/>
      <c r="E63"/>
      <c r="F63"/>
      <c r="G63"/>
      <c r="H63"/>
    </row>
    <row r="64" spans="1:8" ht="15" x14ac:dyDescent="0.25">
      <c r="A64" s="175" t="s">
        <v>235</v>
      </c>
      <c r="B64"/>
      <c r="C64"/>
      <c r="D64"/>
      <c r="E64"/>
      <c r="F64"/>
      <c r="G64"/>
      <c r="H64"/>
    </row>
    <row r="65" spans="1:8" ht="15" x14ac:dyDescent="0.25">
      <c r="A65" s="175" t="s">
        <v>152</v>
      </c>
      <c r="B65"/>
      <c r="C65"/>
      <c r="D65"/>
      <c r="E65"/>
      <c r="F65"/>
      <c r="G65"/>
      <c r="H65"/>
    </row>
    <row r="66" spans="1:8" ht="15" x14ac:dyDescent="0.25">
      <c r="A66" s="175" t="s">
        <v>200</v>
      </c>
      <c r="B66"/>
      <c r="C66"/>
      <c r="D66"/>
      <c r="E66"/>
      <c r="F66"/>
      <c r="G66"/>
      <c r="H66"/>
    </row>
    <row r="67" spans="1:8" ht="15" x14ac:dyDescent="0.25">
      <c r="A67" s="175" t="s">
        <v>201</v>
      </c>
      <c r="B67"/>
      <c r="C67"/>
      <c r="D67"/>
      <c r="E67"/>
      <c r="F67"/>
      <c r="G67"/>
      <c r="H67"/>
    </row>
    <row r="68" spans="1:8" ht="15" x14ac:dyDescent="0.25">
      <c r="A68" s="175" t="s">
        <v>143</v>
      </c>
      <c r="B68"/>
      <c r="C68"/>
      <c r="D68"/>
      <c r="E68"/>
      <c r="F68"/>
      <c r="G68"/>
      <c r="H68"/>
    </row>
    <row r="69" spans="1:8" ht="15" x14ac:dyDescent="0.25">
      <c r="A69" s="175" t="s">
        <v>203</v>
      </c>
      <c r="B69"/>
      <c r="C69"/>
      <c r="D69"/>
      <c r="E69"/>
      <c r="F69"/>
      <c r="G69"/>
      <c r="H69"/>
    </row>
    <row r="70" spans="1:8" ht="15" x14ac:dyDescent="0.25">
      <c r="A70" s="175" t="s">
        <v>236</v>
      </c>
      <c r="B70"/>
      <c r="C70"/>
      <c r="D70"/>
      <c r="E70"/>
      <c r="F70"/>
      <c r="G70"/>
      <c r="H70"/>
    </row>
    <row r="71" spans="1:8" ht="15" x14ac:dyDescent="0.25">
      <c r="A71" s="175" t="s">
        <v>237</v>
      </c>
      <c r="B71"/>
      <c r="C71"/>
      <c r="D71"/>
      <c r="E71"/>
      <c r="F71"/>
      <c r="G71"/>
      <c r="H71"/>
    </row>
    <row r="72" spans="1:8" s="136" customFormat="1" ht="15" x14ac:dyDescent="0.25">
      <c r="A72" s="289" t="s">
        <v>172</v>
      </c>
      <c r="B72"/>
      <c r="C72"/>
      <c r="D72"/>
      <c r="E72"/>
      <c r="F72"/>
      <c r="G72"/>
      <c r="H72"/>
    </row>
    <row r="73" spans="1:8" ht="15" x14ac:dyDescent="0.25">
      <c r="A73" s="175" t="s">
        <v>207</v>
      </c>
      <c r="B73"/>
      <c r="C73"/>
      <c r="D73"/>
      <c r="E73"/>
      <c r="F73"/>
      <c r="G73"/>
      <c r="H73"/>
    </row>
    <row r="74" spans="1:8" ht="15" x14ac:dyDescent="0.25">
      <c r="A74" s="137" t="s">
        <v>173</v>
      </c>
      <c r="B74"/>
      <c r="C74"/>
      <c r="D74"/>
      <c r="E74"/>
      <c r="F74"/>
      <c r="G74"/>
      <c r="H74"/>
    </row>
    <row r="75" spans="1:8" ht="24.75" x14ac:dyDescent="0.25">
      <c r="A75" s="175" t="s">
        <v>208</v>
      </c>
      <c r="B75"/>
      <c r="C75"/>
      <c r="D75"/>
      <c r="E75"/>
      <c r="F75"/>
      <c r="G75"/>
      <c r="H75"/>
    </row>
    <row r="76" spans="1:8" ht="15" x14ac:dyDescent="0.25">
      <c r="A76" s="175" t="s">
        <v>209</v>
      </c>
      <c r="B76"/>
      <c r="C76"/>
      <c r="D76"/>
      <c r="E76"/>
      <c r="F76"/>
      <c r="G76"/>
      <c r="H76"/>
    </row>
    <row r="77" spans="1:8" ht="15" x14ac:dyDescent="0.25">
      <c r="A77" s="175" t="s">
        <v>210</v>
      </c>
      <c r="B77"/>
      <c r="C77"/>
      <c r="D77"/>
      <c r="E77"/>
      <c r="F77"/>
      <c r="G77"/>
      <c r="H77"/>
    </row>
    <row r="78" spans="1:8" ht="15" x14ac:dyDescent="0.25">
      <c r="A78" s="175" t="s">
        <v>211</v>
      </c>
      <c r="B78"/>
      <c r="C78"/>
      <c r="D78"/>
      <c r="E78"/>
      <c r="F78"/>
      <c r="G78"/>
      <c r="H78"/>
    </row>
    <row r="79" spans="1:8" ht="15" x14ac:dyDescent="0.25">
      <c r="A79" s="175" t="s">
        <v>238</v>
      </c>
      <c r="B79"/>
      <c r="C79"/>
      <c r="D79"/>
      <c r="E79"/>
      <c r="F79"/>
      <c r="G79"/>
      <c r="H79"/>
    </row>
    <row r="80" spans="1:8" s="136" customFormat="1" ht="15" x14ac:dyDescent="0.25">
      <c r="A80" s="175" t="s">
        <v>239</v>
      </c>
      <c r="B80"/>
      <c r="C80"/>
      <c r="D80"/>
      <c r="E80"/>
      <c r="F80"/>
      <c r="G80"/>
      <c r="H80"/>
    </row>
    <row r="81" spans="1:8" ht="15" x14ac:dyDescent="0.25">
      <c r="A81" s="135" t="s">
        <v>160</v>
      </c>
      <c r="B81"/>
      <c r="C81"/>
      <c r="D81"/>
      <c r="E81"/>
      <c r="F81"/>
      <c r="G81"/>
      <c r="H81"/>
    </row>
    <row r="82" spans="1:8" ht="15" x14ac:dyDescent="0.25">
      <c r="A82" s="137" t="s">
        <v>175</v>
      </c>
      <c r="B82"/>
      <c r="C82"/>
      <c r="D82"/>
      <c r="E82"/>
      <c r="F82"/>
      <c r="G82"/>
      <c r="H82"/>
    </row>
    <row r="83" spans="1:8" ht="15" x14ac:dyDescent="0.25">
      <c r="A83" s="175" t="s">
        <v>369</v>
      </c>
      <c r="B83"/>
      <c r="C83"/>
      <c r="D83"/>
      <c r="E83"/>
      <c r="F83"/>
      <c r="G83"/>
      <c r="H83"/>
    </row>
    <row r="84" spans="1:8" s="136" customFormat="1" ht="15" x14ac:dyDescent="0.25">
      <c r="A84" s="175" t="s">
        <v>394</v>
      </c>
      <c r="B84"/>
      <c r="C84"/>
      <c r="D84"/>
      <c r="E84"/>
      <c r="F84"/>
      <c r="G84"/>
      <c r="H84"/>
    </row>
    <row r="85" spans="1:8" ht="15" x14ac:dyDescent="0.25">
      <c r="A85" s="135" t="s">
        <v>161</v>
      </c>
      <c r="B85"/>
      <c r="C85"/>
      <c r="D85"/>
      <c r="E85"/>
      <c r="F85"/>
      <c r="G85"/>
      <c r="H85"/>
    </row>
    <row r="86" spans="1:8" ht="15" x14ac:dyDescent="0.25">
      <c r="A86" s="137" t="s">
        <v>176</v>
      </c>
      <c r="B86"/>
      <c r="C86"/>
      <c r="D86"/>
      <c r="E86"/>
      <c r="F86"/>
      <c r="G86"/>
      <c r="H86"/>
    </row>
    <row r="87" spans="1:8" s="136" customFormat="1" ht="15" x14ac:dyDescent="0.25">
      <c r="A87" s="175" t="s">
        <v>217</v>
      </c>
      <c r="B87"/>
      <c r="C87"/>
      <c r="D87"/>
      <c r="E87"/>
      <c r="F87"/>
      <c r="G87"/>
      <c r="H87"/>
    </row>
    <row r="88" spans="1:8" ht="15" x14ac:dyDescent="0.25">
      <c r="A88" s="135" t="s">
        <v>163</v>
      </c>
      <c r="B88"/>
      <c r="C88"/>
      <c r="D88"/>
      <c r="E88"/>
      <c r="F88"/>
      <c r="G88"/>
      <c r="H88"/>
    </row>
    <row r="89" spans="1:8" ht="15" x14ac:dyDescent="0.25">
      <c r="A89" s="137" t="s">
        <v>178</v>
      </c>
      <c r="B89"/>
      <c r="C89"/>
      <c r="D89"/>
      <c r="E89"/>
      <c r="F89"/>
      <c r="G89"/>
      <c r="H89"/>
    </row>
    <row r="90" spans="1:8" ht="15" x14ac:dyDescent="0.25">
      <c r="A90" s="175" t="s">
        <v>240</v>
      </c>
      <c r="B90"/>
      <c r="C90"/>
      <c r="D90"/>
      <c r="E90"/>
      <c r="F90"/>
      <c r="G90"/>
      <c r="H90"/>
    </row>
    <row r="91" spans="1:8" ht="15" x14ac:dyDescent="0.25">
      <c r="A91" s="175" t="s">
        <v>244</v>
      </c>
      <c r="B91"/>
      <c r="C91"/>
      <c r="D91"/>
      <c r="E91"/>
      <c r="F91"/>
      <c r="G91"/>
      <c r="H91"/>
    </row>
    <row r="92" spans="1:8" s="136" customFormat="1" ht="15" x14ac:dyDescent="0.25">
      <c r="A92" s="175" t="s">
        <v>221</v>
      </c>
      <c r="B92"/>
      <c r="C92"/>
      <c r="D92"/>
      <c r="E92"/>
      <c r="F92"/>
      <c r="G92"/>
      <c r="H92"/>
    </row>
    <row r="93" spans="1:8" ht="15" x14ac:dyDescent="0.25">
      <c r="A93" s="135" t="s">
        <v>164</v>
      </c>
      <c r="B93"/>
      <c r="C93"/>
      <c r="D93"/>
      <c r="E93"/>
      <c r="F93"/>
      <c r="G93"/>
      <c r="H93"/>
    </row>
    <row r="94" spans="1:8" ht="15" x14ac:dyDescent="0.25">
      <c r="A94" s="137" t="s">
        <v>180</v>
      </c>
      <c r="B94"/>
      <c r="C94"/>
      <c r="D94"/>
      <c r="E94"/>
      <c r="F94"/>
      <c r="G94"/>
      <c r="H94"/>
    </row>
    <row r="95" spans="1:8" ht="15" x14ac:dyDescent="0.25">
      <c r="A95" s="175" t="s">
        <v>223</v>
      </c>
      <c r="B95"/>
      <c r="C95"/>
      <c r="D95"/>
      <c r="E95"/>
      <c r="F95"/>
      <c r="G95"/>
      <c r="H95"/>
    </row>
    <row r="96" spans="1:8" s="136" customFormat="1" ht="15" x14ac:dyDescent="0.25">
      <c r="A96" s="354" t="s">
        <v>141</v>
      </c>
      <c r="B96"/>
      <c r="C96"/>
      <c r="D96"/>
      <c r="E96"/>
      <c r="F96"/>
      <c r="G96"/>
      <c r="H96"/>
    </row>
    <row r="97" spans="1:8" ht="15" x14ac:dyDescent="0.25">
      <c r="A97" s="135" t="s">
        <v>131</v>
      </c>
      <c r="B97"/>
      <c r="C97"/>
      <c r="D97"/>
      <c r="E97"/>
      <c r="F97"/>
      <c r="G97"/>
      <c r="H97"/>
    </row>
    <row r="98" spans="1:8" ht="15" x14ac:dyDescent="0.25">
      <c r="A98" s="137" t="s">
        <v>132</v>
      </c>
      <c r="B98"/>
      <c r="C98"/>
      <c r="D98"/>
      <c r="E98"/>
      <c r="F98"/>
      <c r="G98"/>
      <c r="H98"/>
    </row>
    <row r="99" spans="1:8" ht="15" x14ac:dyDescent="0.25">
      <c r="A99" s="175" t="s">
        <v>152</v>
      </c>
      <c r="B99"/>
      <c r="C99"/>
      <c r="D99"/>
      <c r="E99"/>
      <c r="F99"/>
      <c r="G99"/>
      <c r="H99"/>
    </row>
    <row r="100" spans="1:8" ht="15" x14ac:dyDescent="0.25">
      <c r="A100" s="175" t="s">
        <v>143</v>
      </c>
      <c r="B100"/>
      <c r="C100"/>
      <c r="D100"/>
      <c r="E100"/>
      <c r="F100"/>
      <c r="G100"/>
      <c r="H100"/>
    </row>
    <row r="101" spans="1:8" s="136" customFormat="1" ht="15" x14ac:dyDescent="0.25">
      <c r="A101" s="175" t="s">
        <v>153</v>
      </c>
      <c r="B101"/>
      <c r="C101"/>
      <c r="D101"/>
      <c r="E101"/>
      <c r="F101"/>
      <c r="G101"/>
      <c r="H101"/>
    </row>
    <row r="102" spans="1:8" ht="15" x14ac:dyDescent="0.25">
      <c r="A102" s="135" t="s">
        <v>162</v>
      </c>
      <c r="B102"/>
      <c r="C102"/>
      <c r="D102"/>
      <c r="E102"/>
      <c r="F102"/>
      <c r="G102"/>
      <c r="H102"/>
    </row>
    <row r="103" spans="1:8" ht="15" x14ac:dyDescent="0.25">
      <c r="A103" s="137" t="s">
        <v>177</v>
      </c>
      <c r="B103"/>
      <c r="C103"/>
      <c r="D103"/>
      <c r="E103"/>
      <c r="F103"/>
      <c r="G103"/>
      <c r="H103"/>
    </row>
    <row r="104" spans="1:8" s="136" customFormat="1" ht="15" x14ac:dyDescent="0.25">
      <c r="A104" s="175" t="s">
        <v>251</v>
      </c>
      <c r="B104"/>
      <c r="C104"/>
      <c r="D104"/>
      <c r="E104"/>
      <c r="F104"/>
      <c r="G104"/>
      <c r="H104"/>
    </row>
    <row r="105" spans="1:8" ht="15" x14ac:dyDescent="0.25">
      <c r="A105" s="135" t="s">
        <v>163</v>
      </c>
      <c r="B105"/>
      <c r="C105"/>
      <c r="D105"/>
      <c r="E105"/>
      <c r="F105"/>
      <c r="G105"/>
      <c r="H105"/>
    </row>
    <row r="106" spans="1:8" ht="15" x14ac:dyDescent="0.25">
      <c r="A106" s="137" t="s">
        <v>178</v>
      </c>
      <c r="B106"/>
      <c r="C106"/>
      <c r="D106"/>
      <c r="E106"/>
      <c r="F106"/>
      <c r="G106"/>
      <c r="H106"/>
    </row>
    <row r="107" spans="1:8" ht="15" x14ac:dyDescent="0.25">
      <c r="A107" s="175" t="s">
        <v>240</v>
      </c>
      <c r="B107"/>
      <c r="C107"/>
      <c r="D107"/>
      <c r="E107"/>
      <c r="F107"/>
      <c r="G107"/>
      <c r="H107"/>
    </row>
    <row r="108" spans="1:8" s="136" customFormat="1" ht="15" x14ac:dyDescent="0.25">
      <c r="A108" s="354" t="s">
        <v>241</v>
      </c>
      <c r="B108"/>
      <c r="C108"/>
      <c r="D108"/>
      <c r="E108"/>
      <c r="F108"/>
      <c r="G108"/>
      <c r="H108"/>
    </row>
    <row r="109" spans="1:8" ht="15" x14ac:dyDescent="0.25">
      <c r="A109" s="135" t="s">
        <v>131</v>
      </c>
      <c r="B109"/>
      <c r="C109"/>
      <c r="D109"/>
      <c r="E109"/>
      <c r="F109"/>
      <c r="G109"/>
      <c r="H109"/>
    </row>
    <row r="110" spans="1:8" ht="15" x14ac:dyDescent="0.25">
      <c r="A110" s="137" t="s">
        <v>171</v>
      </c>
      <c r="B110"/>
      <c r="C110"/>
      <c r="D110"/>
      <c r="E110"/>
      <c r="F110"/>
      <c r="G110"/>
      <c r="H110"/>
    </row>
    <row r="111" spans="1:8" ht="15" x14ac:dyDescent="0.25">
      <c r="A111" s="175" t="s">
        <v>233</v>
      </c>
      <c r="B111"/>
      <c r="C111"/>
      <c r="D111"/>
      <c r="E111"/>
      <c r="F111"/>
      <c r="G111"/>
      <c r="H111"/>
    </row>
    <row r="112" spans="1:8" s="136" customFormat="1" ht="15" x14ac:dyDescent="0.25">
      <c r="A112" s="175" t="s">
        <v>195</v>
      </c>
      <c r="B112"/>
      <c r="C112"/>
      <c r="D112"/>
      <c r="E112"/>
      <c r="F112"/>
      <c r="G112"/>
      <c r="H112"/>
    </row>
    <row r="113" spans="1:8" ht="15" x14ac:dyDescent="0.25">
      <c r="A113" s="175" t="s">
        <v>234</v>
      </c>
      <c r="B113"/>
      <c r="C113"/>
      <c r="D113"/>
      <c r="E113"/>
      <c r="F113"/>
      <c r="G113"/>
      <c r="H113"/>
    </row>
    <row r="114" spans="1:8" ht="15" x14ac:dyDescent="0.25">
      <c r="A114" s="137" t="s">
        <v>132</v>
      </c>
      <c r="B114"/>
      <c r="C114"/>
      <c r="D114"/>
      <c r="E114"/>
      <c r="F114"/>
      <c r="G114"/>
      <c r="H114"/>
    </row>
    <row r="115" spans="1:8" s="136" customFormat="1" ht="15" x14ac:dyDescent="0.25">
      <c r="A115" s="175" t="s">
        <v>152</v>
      </c>
      <c r="B115"/>
      <c r="C115"/>
      <c r="D115"/>
      <c r="E115"/>
      <c r="F115"/>
      <c r="G115"/>
      <c r="H115"/>
    </row>
    <row r="116" spans="1:8" ht="15" x14ac:dyDescent="0.25">
      <c r="A116" s="175" t="s">
        <v>237</v>
      </c>
      <c r="B116"/>
      <c r="C116"/>
      <c r="D116"/>
      <c r="E116"/>
      <c r="F116"/>
      <c r="G116"/>
      <c r="H116"/>
    </row>
    <row r="117" spans="1:8" ht="15" x14ac:dyDescent="0.25">
      <c r="A117" s="137" t="s">
        <v>173</v>
      </c>
      <c r="B117"/>
      <c r="C117"/>
      <c r="D117"/>
      <c r="E117"/>
      <c r="F117"/>
      <c r="G117"/>
      <c r="H117"/>
    </row>
    <row r="118" spans="1:8" s="136" customFormat="1" ht="15" x14ac:dyDescent="0.25">
      <c r="A118" s="175" t="s">
        <v>209</v>
      </c>
      <c r="B118"/>
      <c r="C118"/>
      <c r="D118"/>
      <c r="E118"/>
      <c r="F118"/>
      <c r="G118"/>
      <c r="H118"/>
    </row>
    <row r="119" spans="1:8" ht="15" x14ac:dyDescent="0.25">
      <c r="A119" s="135" t="s">
        <v>160</v>
      </c>
      <c r="B119"/>
      <c r="C119"/>
      <c r="D119"/>
      <c r="E119"/>
      <c r="F119"/>
      <c r="G119"/>
      <c r="H119"/>
    </row>
    <row r="120" spans="1:8" ht="15" x14ac:dyDescent="0.25">
      <c r="A120" s="137" t="s">
        <v>174</v>
      </c>
      <c r="B120"/>
      <c r="C120"/>
      <c r="D120"/>
      <c r="E120"/>
      <c r="F120"/>
      <c r="G120"/>
      <c r="H120"/>
    </row>
    <row r="121" spans="1:8" s="136" customFormat="1" ht="24.75" x14ac:dyDescent="0.25">
      <c r="A121" s="175" t="s">
        <v>242</v>
      </c>
      <c r="B121"/>
      <c r="C121"/>
      <c r="D121"/>
      <c r="E121"/>
      <c r="F121"/>
      <c r="G121"/>
      <c r="H121"/>
    </row>
    <row r="122" spans="1:8" ht="15" x14ac:dyDescent="0.25">
      <c r="A122" s="135" t="s">
        <v>163</v>
      </c>
      <c r="B122"/>
      <c r="C122"/>
      <c r="D122"/>
      <c r="E122"/>
      <c r="F122"/>
      <c r="G122"/>
      <c r="H122"/>
    </row>
    <row r="123" spans="1:8" ht="15" x14ac:dyDescent="0.25">
      <c r="A123" s="137" t="s">
        <v>179</v>
      </c>
      <c r="B123"/>
      <c r="C123"/>
      <c r="D123"/>
      <c r="E123"/>
      <c r="F123"/>
      <c r="G123"/>
      <c r="H123"/>
    </row>
    <row r="124" spans="1:8" ht="15" x14ac:dyDescent="0.25">
      <c r="A124" s="175" t="s">
        <v>243</v>
      </c>
      <c r="B124"/>
      <c r="C124"/>
      <c r="D124"/>
      <c r="E124"/>
      <c r="F124"/>
      <c r="G124"/>
      <c r="H124"/>
    </row>
    <row r="125" spans="1:8" s="136" customFormat="1" ht="24.75" x14ac:dyDescent="0.25">
      <c r="A125" s="354" t="s">
        <v>276</v>
      </c>
      <c r="B125"/>
      <c r="C125"/>
      <c r="D125"/>
      <c r="E125"/>
      <c r="F125"/>
      <c r="G125"/>
      <c r="H125"/>
    </row>
    <row r="126" spans="1:8" ht="15" x14ac:dyDescent="0.25">
      <c r="A126" s="135" t="s">
        <v>159</v>
      </c>
      <c r="B126"/>
      <c r="C126"/>
      <c r="D126"/>
      <c r="E126"/>
      <c r="F126"/>
      <c r="G126"/>
      <c r="H126"/>
    </row>
    <row r="127" spans="1:8" s="136" customFormat="1" ht="15" x14ac:dyDescent="0.25">
      <c r="A127" s="137" t="s">
        <v>167</v>
      </c>
      <c r="B127"/>
      <c r="C127"/>
      <c r="D127"/>
      <c r="E127"/>
      <c r="F127"/>
      <c r="G127"/>
      <c r="H127"/>
    </row>
    <row r="128" spans="1:8" ht="15" x14ac:dyDescent="0.25">
      <c r="A128" s="175" t="s">
        <v>184</v>
      </c>
      <c r="B128"/>
      <c r="C128"/>
      <c r="D128"/>
      <c r="E128"/>
      <c r="F128"/>
      <c r="G128"/>
      <c r="H128"/>
    </row>
    <row r="129" spans="1:8" s="136" customFormat="1" ht="15" x14ac:dyDescent="0.25">
      <c r="A129" s="137" t="s">
        <v>168</v>
      </c>
      <c r="B129"/>
      <c r="C129"/>
      <c r="D129"/>
      <c r="E129"/>
      <c r="F129"/>
      <c r="G129"/>
      <c r="H129"/>
    </row>
    <row r="130" spans="1:8" ht="15" x14ac:dyDescent="0.25">
      <c r="A130" s="175" t="s">
        <v>186</v>
      </c>
      <c r="B130"/>
      <c r="C130"/>
      <c r="D130"/>
      <c r="E130"/>
      <c r="F130"/>
      <c r="G130"/>
      <c r="H130"/>
    </row>
    <row r="131" spans="1:8" ht="15" x14ac:dyDescent="0.25">
      <c r="A131" s="137" t="s">
        <v>169</v>
      </c>
      <c r="B131"/>
      <c r="C131"/>
      <c r="D131"/>
      <c r="E131"/>
      <c r="F131"/>
      <c r="G131"/>
      <c r="H131"/>
    </row>
    <row r="132" spans="1:8" s="136" customFormat="1" ht="15" x14ac:dyDescent="0.25">
      <c r="A132" s="175" t="s">
        <v>187</v>
      </c>
      <c r="B132"/>
      <c r="C132"/>
      <c r="D132"/>
      <c r="E132"/>
      <c r="F132"/>
      <c r="G132"/>
      <c r="H132"/>
    </row>
    <row r="133" spans="1:8" ht="15" x14ac:dyDescent="0.25">
      <c r="A133" s="135" t="s">
        <v>131</v>
      </c>
      <c r="B133"/>
      <c r="C133"/>
      <c r="D133"/>
      <c r="E133"/>
      <c r="F133"/>
      <c r="G133"/>
      <c r="H133"/>
    </row>
    <row r="134" spans="1:8" s="136" customFormat="1" ht="15" x14ac:dyDescent="0.25">
      <c r="A134" s="137" t="s">
        <v>170</v>
      </c>
      <c r="B134"/>
      <c r="C134"/>
      <c r="D134"/>
      <c r="E134"/>
      <c r="F134"/>
      <c r="G134"/>
      <c r="H134"/>
    </row>
    <row r="135" spans="1:8" ht="15" x14ac:dyDescent="0.25">
      <c r="A135" s="175" t="s">
        <v>230</v>
      </c>
      <c r="B135"/>
      <c r="C135"/>
      <c r="D135"/>
      <c r="E135"/>
      <c r="F135"/>
      <c r="G135"/>
      <c r="H135"/>
    </row>
    <row r="136" spans="1:8" s="136" customFormat="1" ht="15" x14ac:dyDescent="0.25">
      <c r="A136" s="137" t="s">
        <v>171</v>
      </c>
      <c r="B136"/>
      <c r="C136"/>
      <c r="D136"/>
      <c r="E136"/>
      <c r="F136"/>
      <c r="G136"/>
      <c r="H136"/>
    </row>
    <row r="137" spans="1:8" ht="15" x14ac:dyDescent="0.25">
      <c r="A137" s="175" t="s">
        <v>232</v>
      </c>
      <c r="B137"/>
      <c r="C137"/>
      <c r="D137"/>
      <c r="E137"/>
      <c r="F137"/>
      <c r="G137"/>
      <c r="H137"/>
    </row>
    <row r="138" spans="1:8" ht="15" x14ac:dyDescent="0.25">
      <c r="A138" s="137" t="s">
        <v>132</v>
      </c>
      <c r="B138"/>
      <c r="C138"/>
      <c r="D138"/>
      <c r="E138"/>
      <c r="F138"/>
      <c r="G138"/>
      <c r="H138"/>
    </row>
    <row r="139" spans="1:8" ht="15" x14ac:dyDescent="0.25">
      <c r="A139" s="175" t="s">
        <v>235</v>
      </c>
      <c r="B139"/>
      <c r="C139"/>
      <c r="D139"/>
      <c r="E139"/>
      <c r="F139"/>
      <c r="G139"/>
      <c r="H139"/>
    </row>
    <row r="140" spans="1:8" ht="15" x14ac:dyDescent="0.25">
      <c r="A140" s="175" t="s">
        <v>200</v>
      </c>
      <c r="B140"/>
      <c r="C140"/>
      <c r="D140"/>
      <c r="E140"/>
      <c r="F140"/>
      <c r="G140"/>
      <c r="H140"/>
    </row>
    <row r="141" spans="1:8" s="136" customFormat="1" ht="15" x14ac:dyDescent="0.25">
      <c r="A141" s="175" t="s">
        <v>143</v>
      </c>
      <c r="B141"/>
      <c r="C141"/>
      <c r="D141"/>
      <c r="E141"/>
      <c r="F141"/>
      <c r="G141"/>
      <c r="H141"/>
    </row>
    <row r="142" spans="1:8" ht="15" x14ac:dyDescent="0.25">
      <c r="A142" s="175" t="s">
        <v>236</v>
      </c>
      <c r="B142"/>
      <c r="C142"/>
      <c r="D142"/>
      <c r="E142"/>
      <c r="F142"/>
      <c r="G142"/>
      <c r="H142"/>
    </row>
    <row r="143" spans="1:8" s="136" customFormat="1" ht="15" x14ac:dyDescent="0.25">
      <c r="A143" s="137" t="s">
        <v>172</v>
      </c>
      <c r="B143"/>
      <c r="C143"/>
      <c r="D143"/>
      <c r="E143"/>
      <c r="F143"/>
      <c r="G143"/>
      <c r="H143"/>
    </row>
    <row r="144" spans="1:8" ht="15" x14ac:dyDescent="0.25">
      <c r="A144" s="175" t="s">
        <v>207</v>
      </c>
      <c r="B144"/>
      <c r="C144"/>
      <c r="D144"/>
      <c r="E144"/>
      <c r="F144"/>
      <c r="G144"/>
      <c r="H144"/>
    </row>
    <row r="145" spans="1:8" ht="15" x14ac:dyDescent="0.25">
      <c r="A145" s="137" t="s">
        <v>173</v>
      </c>
      <c r="B145"/>
      <c r="C145"/>
      <c r="D145"/>
      <c r="E145"/>
      <c r="F145"/>
      <c r="G145"/>
      <c r="H145"/>
    </row>
    <row r="146" spans="1:8" ht="15" x14ac:dyDescent="0.25">
      <c r="A146" s="175" t="s">
        <v>209</v>
      </c>
      <c r="B146"/>
      <c r="C146"/>
      <c r="D146"/>
      <c r="E146"/>
      <c r="F146"/>
      <c r="G146"/>
      <c r="H146"/>
    </row>
    <row r="147" spans="1:8" s="136" customFormat="1" ht="15" x14ac:dyDescent="0.25">
      <c r="A147" s="175" t="s">
        <v>210</v>
      </c>
      <c r="B147"/>
      <c r="C147"/>
      <c r="D147"/>
      <c r="E147"/>
      <c r="F147"/>
      <c r="G147"/>
      <c r="H147"/>
    </row>
    <row r="148" spans="1:8" ht="15" x14ac:dyDescent="0.25">
      <c r="A148" s="175" t="s">
        <v>239</v>
      </c>
      <c r="B148"/>
      <c r="C148"/>
      <c r="D148"/>
      <c r="E148"/>
      <c r="F148"/>
      <c r="G148"/>
      <c r="H148"/>
    </row>
    <row r="149" spans="1:8" ht="15" x14ac:dyDescent="0.25">
      <c r="A149" s="135" t="s">
        <v>160</v>
      </c>
      <c r="B149"/>
      <c r="C149"/>
      <c r="D149"/>
      <c r="E149"/>
      <c r="F149"/>
      <c r="G149"/>
      <c r="H149"/>
    </row>
    <row r="150" spans="1:8" s="136" customFormat="1" ht="15" x14ac:dyDescent="0.25">
      <c r="A150" s="137" t="s">
        <v>175</v>
      </c>
      <c r="B150"/>
      <c r="C150"/>
      <c r="D150"/>
      <c r="E150"/>
      <c r="F150"/>
      <c r="G150"/>
      <c r="H150"/>
    </row>
    <row r="151" spans="1:8" ht="15" x14ac:dyDescent="0.25">
      <c r="A151" s="175" t="s">
        <v>369</v>
      </c>
      <c r="B151"/>
      <c r="C151"/>
      <c r="D151"/>
      <c r="E151"/>
      <c r="F151"/>
      <c r="G151"/>
      <c r="H151"/>
    </row>
    <row r="152" spans="1:8" ht="15" x14ac:dyDescent="0.25">
      <c r="A152" s="135" t="s">
        <v>163</v>
      </c>
      <c r="B152"/>
      <c r="C152"/>
      <c r="D152"/>
      <c r="E152"/>
      <c r="F152"/>
      <c r="G152"/>
      <c r="H152"/>
    </row>
    <row r="153" spans="1:8" ht="15" x14ac:dyDescent="0.25">
      <c r="A153" s="137" t="s">
        <v>178</v>
      </c>
      <c r="B153"/>
      <c r="C153"/>
      <c r="D153"/>
      <c r="E153"/>
      <c r="F153"/>
      <c r="G153"/>
      <c r="H153"/>
    </row>
    <row r="154" spans="1:8" s="136" customFormat="1" ht="15" x14ac:dyDescent="0.25">
      <c r="A154" s="175" t="s">
        <v>240</v>
      </c>
      <c r="B154"/>
      <c r="C154"/>
      <c r="D154"/>
      <c r="E154"/>
      <c r="F154"/>
      <c r="G154"/>
      <c r="H154"/>
    </row>
    <row r="155" spans="1:8" ht="15" x14ac:dyDescent="0.25">
      <c r="A155" s="175" t="s">
        <v>244</v>
      </c>
      <c r="B155"/>
      <c r="C155"/>
      <c r="D155"/>
      <c r="E155"/>
      <c r="F155"/>
      <c r="G155"/>
      <c r="H155"/>
    </row>
    <row r="156" spans="1:8" s="136" customFormat="1" ht="24.75" x14ac:dyDescent="0.25">
      <c r="A156" s="354" t="s">
        <v>370</v>
      </c>
      <c r="B156"/>
      <c r="C156"/>
      <c r="D156"/>
      <c r="E156"/>
      <c r="F156"/>
      <c r="G156"/>
      <c r="H156"/>
    </row>
    <row r="157" spans="1:8" ht="15" x14ac:dyDescent="0.25">
      <c r="A157" s="135" t="s">
        <v>159</v>
      </c>
      <c r="B157"/>
      <c r="C157"/>
      <c r="D157"/>
      <c r="E157"/>
      <c r="F157"/>
      <c r="G157"/>
      <c r="H157"/>
    </row>
    <row r="158" spans="1:8" ht="15" x14ac:dyDescent="0.25">
      <c r="A158" s="137" t="s">
        <v>167</v>
      </c>
      <c r="B158"/>
      <c r="C158"/>
      <c r="D158"/>
      <c r="E158"/>
      <c r="F158"/>
      <c r="G158"/>
      <c r="H158"/>
    </row>
    <row r="159" spans="1:8" s="136" customFormat="1" ht="15" x14ac:dyDescent="0.25">
      <c r="A159" s="175" t="s">
        <v>184</v>
      </c>
      <c r="B159"/>
      <c r="C159"/>
      <c r="D159"/>
      <c r="E159"/>
      <c r="F159"/>
      <c r="G159"/>
      <c r="H159"/>
    </row>
    <row r="160" spans="1:8" ht="15" x14ac:dyDescent="0.25">
      <c r="A160" s="137" t="s">
        <v>169</v>
      </c>
      <c r="B160"/>
      <c r="C160"/>
      <c r="D160"/>
      <c r="E160"/>
      <c r="F160"/>
      <c r="G160"/>
      <c r="H160"/>
    </row>
    <row r="161" spans="1:8" s="136" customFormat="1" ht="15" x14ac:dyDescent="0.25">
      <c r="A161" s="175" t="s">
        <v>187</v>
      </c>
      <c r="B161"/>
      <c r="C161"/>
      <c r="D161"/>
      <c r="E161"/>
      <c r="F161"/>
      <c r="G161"/>
      <c r="H161"/>
    </row>
    <row r="162" spans="1:8" ht="15" x14ac:dyDescent="0.25">
      <c r="A162" s="135" t="s">
        <v>131</v>
      </c>
      <c r="B162"/>
      <c r="C162"/>
      <c r="D162"/>
      <c r="E162"/>
      <c r="F162"/>
      <c r="G162"/>
      <c r="H162"/>
    </row>
    <row r="163" spans="1:8" ht="15" x14ac:dyDescent="0.25">
      <c r="A163" s="137" t="s">
        <v>170</v>
      </c>
      <c r="B163"/>
      <c r="C163"/>
      <c r="D163"/>
      <c r="E163"/>
      <c r="F163"/>
      <c r="G163"/>
      <c r="H163"/>
    </row>
    <row r="164" spans="1:8" ht="15" x14ac:dyDescent="0.25">
      <c r="A164" s="175" t="s">
        <v>231</v>
      </c>
      <c r="B164"/>
      <c r="C164"/>
      <c r="D164"/>
      <c r="E164"/>
      <c r="F164"/>
      <c r="G164"/>
      <c r="H164"/>
    </row>
    <row r="165" spans="1:8" s="136" customFormat="1" ht="15" x14ac:dyDescent="0.25">
      <c r="A165" s="137" t="s">
        <v>132</v>
      </c>
      <c r="B165"/>
      <c r="C165"/>
      <c r="D165"/>
      <c r="E165"/>
      <c r="F165"/>
      <c r="G165"/>
      <c r="H165"/>
    </row>
    <row r="166" spans="1:8" ht="15" x14ac:dyDescent="0.25">
      <c r="A166" s="175" t="s">
        <v>200</v>
      </c>
      <c r="B166"/>
      <c r="C166"/>
      <c r="D166"/>
      <c r="E166"/>
      <c r="F166"/>
      <c r="G166"/>
      <c r="H166"/>
    </row>
    <row r="167" spans="1:8" ht="15" x14ac:dyDescent="0.25">
      <c r="A167" s="175" t="s">
        <v>236</v>
      </c>
      <c r="B167"/>
      <c r="C167"/>
      <c r="D167"/>
      <c r="E167"/>
      <c r="F167"/>
      <c r="G167"/>
      <c r="H167"/>
    </row>
    <row r="168" spans="1:8" s="136" customFormat="1" ht="15" x14ac:dyDescent="0.25">
      <c r="A168" s="135" t="s">
        <v>162</v>
      </c>
      <c r="B168"/>
      <c r="C168"/>
      <c r="D168"/>
      <c r="E168"/>
      <c r="F168"/>
      <c r="G168"/>
      <c r="H168"/>
    </row>
    <row r="169" spans="1:8" ht="15" x14ac:dyDescent="0.25">
      <c r="A169" s="137" t="s">
        <v>177</v>
      </c>
      <c r="B169"/>
      <c r="C169"/>
      <c r="D169"/>
      <c r="E169"/>
      <c r="F169"/>
      <c r="G169"/>
      <c r="H169"/>
    </row>
    <row r="170" spans="1:8" ht="15" x14ac:dyDescent="0.25">
      <c r="A170" s="175" t="s">
        <v>251</v>
      </c>
      <c r="B170"/>
      <c r="C170"/>
      <c r="D170"/>
      <c r="E170"/>
      <c r="F170"/>
      <c r="G170"/>
      <c r="H170"/>
    </row>
    <row r="171" spans="1:8" s="136" customFormat="1" ht="15" x14ac:dyDescent="0.25">
      <c r="A171" s="135" t="s">
        <v>163</v>
      </c>
      <c r="B171"/>
      <c r="C171"/>
      <c r="D171"/>
      <c r="E171"/>
      <c r="F171"/>
      <c r="G171"/>
      <c r="H171"/>
    </row>
    <row r="172" spans="1:8" ht="15" x14ac:dyDescent="0.25">
      <c r="A172" s="137" t="s">
        <v>178</v>
      </c>
      <c r="B172"/>
      <c r="C172"/>
      <c r="D172"/>
      <c r="E172"/>
      <c r="F172"/>
      <c r="G172"/>
      <c r="H172"/>
    </row>
    <row r="173" spans="1:8" ht="15" x14ac:dyDescent="0.25">
      <c r="A173" s="175" t="s">
        <v>240</v>
      </c>
      <c r="B173"/>
      <c r="C173"/>
      <c r="D173"/>
      <c r="E173"/>
      <c r="F173"/>
      <c r="G173"/>
      <c r="H173"/>
    </row>
    <row r="174" spans="1:8" ht="15" x14ac:dyDescent="0.25">
      <c r="A174" s="135" t="s">
        <v>164</v>
      </c>
      <c r="B174" s="170"/>
      <c r="C174" s="170"/>
      <c r="D174" s="170"/>
      <c r="E174" s="170"/>
      <c r="F174" s="170"/>
      <c r="G174" s="122"/>
      <c r="H174" s="122"/>
    </row>
    <row r="175" spans="1:8" ht="15" x14ac:dyDescent="0.25">
      <c r="A175" s="137" t="s">
        <v>371</v>
      </c>
      <c r="B175" s="170"/>
      <c r="C175" s="170"/>
      <c r="D175" s="170"/>
      <c r="E175" s="170"/>
      <c r="F175" s="170"/>
      <c r="G175" s="122"/>
      <c r="H175" s="122"/>
    </row>
    <row r="176" spans="1:8" ht="15" x14ac:dyDescent="0.25">
      <c r="A176" s="175" t="s">
        <v>372</v>
      </c>
      <c r="B176" s="170"/>
      <c r="C176" s="170"/>
      <c r="D176" s="170"/>
      <c r="E176" s="170"/>
      <c r="F176" s="170"/>
      <c r="G176" s="122"/>
      <c r="H176" s="122"/>
    </row>
    <row r="177" spans="1:8" ht="15" x14ac:dyDescent="0.25">
      <c r="A177" s="84" t="s">
        <v>252</v>
      </c>
      <c r="B177" s="170"/>
      <c r="C177" s="170"/>
      <c r="D177" s="170"/>
      <c r="E177" s="170"/>
      <c r="F177" s="170"/>
      <c r="G177" s="122"/>
      <c r="H177" s="122"/>
    </row>
    <row r="178" spans="1:8" ht="15" x14ac:dyDescent="0.25">
      <c r="A178"/>
      <c r="B178" s="170"/>
      <c r="C178" s="170"/>
      <c r="D178" s="170"/>
      <c r="E178" s="170"/>
      <c r="F178" s="170"/>
      <c r="G178" s="122"/>
      <c r="H178" s="122"/>
    </row>
    <row r="179" spans="1:8" ht="15" x14ac:dyDescent="0.25">
      <c r="A179"/>
      <c r="B179" s="170"/>
      <c r="C179" s="170"/>
      <c r="D179" s="170"/>
      <c r="E179" s="170"/>
      <c r="F179" s="170"/>
      <c r="G179" s="122"/>
      <c r="H179" s="122"/>
    </row>
    <row r="180" spans="1:8" ht="15" x14ac:dyDescent="0.25">
      <c r="A180"/>
      <c r="B180" s="170"/>
      <c r="C180" s="170"/>
      <c r="D180" s="170"/>
      <c r="E180" s="170"/>
      <c r="F180" s="170"/>
      <c r="G180" s="122"/>
      <c r="H180" s="122"/>
    </row>
    <row r="181" spans="1:8" ht="15" x14ac:dyDescent="0.25">
      <c r="A181"/>
      <c r="B181" s="170"/>
      <c r="C181" s="170"/>
      <c r="D181" s="170"/>
      <c r="E181" s="170"/>
      <c r="F181" s="170"/>
      <c r="G181" s="122"/>
      <c r="H181" s="122"/>
    </row>
    <row r="182" spans="1:8" ht="15" x14ac:dyDescent="0.25">
      <c r="A182"/>
      <c r="B182" s="170"/>
      <c r="C182" s="170"/>
      <c r="D182" s="170"/>
      <c r="E182" s="170"/>
      <c r="F182" s="170"/>
      <c r="G182" s="122"/>
      <c r="H182" s="122"/>
    </row>
    <row r="183" spans="1:8" ht="15" x14ac:dyDescent="0.25">
      <c r="A183"/>
      <c r="B183" s="170"/>
      <c r="C183" s="170"/>
      <c r="D183" s="170"/>
      <c r="E183" s="170"/>
      <c r="F183" s="170"/>
      <c r="G183" s="122"/>
      <c r="H183" s="122"/>
    </row>
    <row r="184" spans="1:8" ht="15" x14ac:dyDescent="0.25">
      <c r="A184"/>
      <c r="B184" s="170"/>
      <c r="C184" s="170"/>
      <c r="D184" s="170"/>
      <c r="E184" s="170"/>
      <c r="F184" s="170"/>
      <c r="G184" s="122"/>
      <c r="H184" s="122"/>
    </row>
    <row r="185" spans="1:8" ht="15" x14ac:dyDescent="0.25">
      <c r="A185"/>
      <c r="B185" s="170"/>
      <c r="C185" s="170"/>
      <c r="D185" s="170"/>
      <c r="E185" s="170"/>
      <c r="F185" s="170"/>
      <c r="G185" s="122"/>
      <c r="H185" s="122"/>
    </row>
    <row r="186" spans="1:8" ht="15" x14ac:dyDescent="0.25">
      <c r="A186" s="114"/>
      <c r="B186" s="170"/>
      <c r="C186" s="170"/>
      <c r="D186" s="170"/>
      <c r="E186" s="170"/>
      <c r="F186" s="170"/>
      <c r="G186" s="122"/>
      <c r="H186" s="122"/>
    </row>
    <row r="187" spans="1:8" ht="15" x14ac:dyDescent="0.25">
      <c r="A187" s="114"/>
      <c r="B187" s="170"/>
      <c r="C187" s="170"/>
      <c r="D187" s="170"/>
      <c r="E187" s="170"/>
      <c r="F187" s="170"/>
      <c r="G187" s="122"/>
      <c r="H187" s="122"/>
    </row>
    <row r="188" spans="1:8" ht="15" x14ac:dyDescent="0.25">
      <c r="A188" s="114"/>
      <c r="B188" s="170"/>
      <c r="C188" s="170"/>
      <c r="D188" s="170"/>
      <c r="E188" s="170"/>
      <c r="F188" s="170"/>
      <c r="G188" s="122"/>
      <c r="H188" s="122"/>
    </row>
    <row r="189" spans="1:8" ht="15" x14ac:dyDescent="0.25">
      <c r="A189" s="114"/>
      <c r="B189" s="170"/>
      <c r="C189" s="170"/>
      <c r="D189" s="170"/>
      <c r="E189" s="170"/>
      <c r="F189" s="170"/>
      <c r="G189" s="122"/>
      <c r="H189" s="122"/>
    </row>
    <row r="190" spans="1:8" ht="15" x14ac:dyDescent="0.25">
      <c r="A190" s="114"/>
      <c r="B190" s="170"/>
      <c r="C190" s="170"/>
      <c r="D190" s="170"/>
      <c r="E190" s="170"/>
      <c r="F190" s="170"/>
      <c r="G190" s="122"/>
      <c r="H190" s="122"/>
    </row>
    <row r="191" spans="1:8" ht="15" x14ac:dyDescent="0.25">
      <c r="A191" s="114"/>
      <c r="B191" s="170"/>
      <c r="C191" s="170"/>
      <c r="D191" s="170"/>
      <c r="E191" s="170"/>
      <c r="F191" s="170"/>
      <c r="G191" s="122"/>
      <c r="H191" s="122"/>
    </row>
    <row r="192" spans="1:8" ht="15" x14ac:dyDescent="0.25">
      <c r="A192" s="114"/>
      <c r="B192" s="170"/>
      <c r="C192" s="170"/>
      <c r="D192" s="170"/>
      <c r="E192" s="170"/>
      <c r="F192" s="170"/>
      <c r="G192" s="122"/>
      <c r="H192" s="122"/>
    </row>
    <row r="193" spans="1:8" ht="15" x14ac:dyDescent="0.25">
      <c r="A193" s="114"/>
      <c r="B193" s="170"/>
      <c r="C193" s="170"/>
      <c r="D193" s="170"/>
      <c r="E193" s="170"/>
      <c r="F193" s="170"/>
      <c r="G193" s="122"/>
      <c r="H193" s="122"/>
    </row>
    <row r="194" spans="1:8" ht="15" x14ac:dyDescent="0.25">
      <c r="A194" s="114"/>
      <c r="B194" s="170"/>
      <c r="C194" s="170"/>
      <c r="D194" s="170"/>
      <c r="E194" s="170"/>
      <c r="F194" s="170"/>
      <c r="G194" s="122"/>
      <c r="H194" s="122"/>
    </row>
    <row r="195" spans="1:8" ht="15" x14ac:dyDescent="0.25">
      <c r="A195" s="114"/>
      <c r="B195" s="170"/>
      <c r="C195" s="170"/>
      <c r="D195" s="170"/>
      <c r="E195" s="170"/>
      <c r="F195" s="170"/>
      <c r="G195" s="122"/>
      <c r="H195" s="122"/>
    </row>
    <row r="196" spans="1:8" ht="15" x14ac:dyDescent="0.25">
      <c r="A196" s="114"/>
      <c r="B196" s="170"/>
      <c r="C196" s="170"/>
      <c r="D196" s="170"/>
      <c r="E196" s="170"/>
      <c r="F196" s="170"/>
      <c r="G196" s="122"/>
      <c r="H196" s="122"/>
    </row>
    <row r="197" spans="1:8" ht="15" x14ac:dyDescent="0.25">
      <c r="A197" s="114"/>
      <c r="B197" s="170"/>
      <c r="C197" s="170"/>
      <c r="D197" s="170"/>
      <c r="E197" s="170"/>
      <c r="F197" s="170"/>
      <c r="G197" s="122"/>
      <c r="H197" s="122"/>
    </row>
    <row r="198" spans="1:8" ht="15" x14ac:dyDescent="0.25">
      <c r="A198" s="114"/>
      <c r="B198" s="170"/>
      <c r="C198" s="170"/>
      <c r="D198" s="170"/>
      <c r="E198" s="170"/>
      <c r="F198" s="170"/>
      <c r="G198" s="122"/>
      <c r="H198" s="122"/>
    </row>
    <row r="199" spans="1:8" ht="15" x14ac:dyDescent="0.25">
      <c r="A199" s="114"/>
      <c r="B199" s="170"/>
      <c r="C199" s="170"/>
      <c r="D199" s="170"/>
      <c r="E199" s="170"/>
      <c r="F199" s="170"/>
      <c r="G199" s="122"/>
      <c r="H199" s="122"/>
    </row>
    <row r="200" spans="1:8" ht="15" x14ac:dyDescent="0.25">
      <c r="A200" s="114"/>
      <c r="B200" s="170"/>
      <c r="C200" s="170"/>
      <c r="D200" s="170"/>
      <c r="E200" s="170"/>
      <c r="F200" s="170"/>
      <c r="G200" s="122"/>
      <c r="H200" s="122"/>
    </row>
    <row r="201" spans="1:8" ht="15" x14ac:dyDescent="0.25">
      <c r="A201" s="114"/>
      <c r="B201" s="170"/>
      <c r="C201" s="170"/>
      <c r="D201" s="170"/>
      <c r="E201" s="170"/>
      <c r="F201" s="170"/>
      <c r="G201" s="122"/>
      <c r="H201" s="122"/>
    </row>
    <row r="202" spans="1:8" ht="15" x14ac:dyDescent="0.25">
      <c r="A202" s="114"/>
      <c r="B202" s="170"/>
      <c r="C202" s="170"/>
      <c r="D202" s="170"/>
      <c r="E202" s="170"/>
      <c r="F202" s="170"/>
      <c r="G202" s="122"/>
      <c r="H202" s="122"/>
    </row>
    <row r="203" spans="1:8" ht="15" x14ac:dyDescent="0.25">
      <c r="A203" s="114"/>
      <c r="B203" s="170"/>
      <c r="C203" s="170"/>
      <c r="D203" s="170"/>
      <c r="E203" s="170"/>
      <c r="F203" s="170"/>
      <c r="G203" s="122"/>
      <c r="H203" s="122"/>
    </row>
    <row r="204" spans="1:8" ht="15" x14ac:dyDescent="0.25">
      <c r="A204" s="114"/>
      <c r="B204" s="170"/>
      <c r="C204" s="170"/>
      <c r="D204" s="170"/>
      <c r="E204" s="170"/>
      <c r="F204" s="170"/>
      <c r="G204" s="122"/>
      <c r="H204" s="122"/>
    </row>
    <row r="205" spans="1:8" ht="15" x14ac:dyDescent="0.25">
      <c r="A205" s="114"/>
      <c r="B205" s="170"/>
      <c r="C205" s="170"/>
      <c r="D205" s="170"/>
      <c r="E205" s="170"/>
      <c r="F205" s="170"/>
      <c r="G205" s="122"/>
      <c r="H205" s="122"/>
    </row>
    <row r="206" spans="1:8" ht="15" x14ac:dyDescent="0.25">
      <c r="A206" s="114"/>
      <c r="B206" s="170"/>
      <c r="C206" s="170"/>
      <c r="D206" s="170"/>
      <c r="E206" s="170"/>
      <c r="F206" s="170"/>
      <c r="G206" s="122"/>
      <c r="H206" s="122"/>
    </row>
    <row r="207" spans="1:8" ht="15" x14ac:dyDescent="0.25">
      <c r="A207" s="114"/>
      <c r="B207" s="170"/>
      <c r="C207" s="170"/>
      <c r="D207" s="170"/>
      <c r="E207" s="170"/>
      <c r="F207" s="170"/>
      <c r="G207" s="122"/>
      <c r="H207" s="122"/>
    </row>
    <row r="208" spans="1:8" ht="15" x14ac:dyDescent="0.25">
      <c r="A208" s="114"/>
      <c r="B208" s="170"/>
      <c r="C208" s="170"/>
      <c r="D208" s="170"/>
      <c r="E208" s="170"/>
      <c r="F208" s="170"/>
      <c r="G208" s="122"/>
      <c r="H208" s="122"/>
    </row>
    <row r="209" spans="1:8" ht="15" x14ac:dyDescent="0.25">
      <c r="A209" s="114"/>
      <c r="B209" s="170"/>
      <c r="C209" s="170"/>
      <c r="D209" s="170"/>
      <c r="E209" s="170"/>
      <c r="F209" s="170"/>
      <c r="G209" s="122"/>
      <c r="H209" s="122"/>
    </row>
    <row r="210" spans="1:8" ht="15" x14ac:dyDescent="0.25">
      <c r="A210" s="114"/>
      <c r="B210" s="170"/>
      <c r="C210" s="170"/>
      <c r="D210" s="170"/>
      <c r="E210" s="170"/>
      <c r="F210" s="170"/>
      <c r="G210" s="122"/>
      <c r="H210" s="122"/>
    </row>
    <row r="211" spans="1:8" ht="15" x14ac:dyDescent="0.25">
      <c r="A211" s="114"/>
      <c r="B211" s="170"/>
      <c r="C211" s="170"/>
      <c r="D211" s="170"/>
      <c r="E211" s="170"/>
      <c r="F211" s="170"/>
      <c r="G211" s="122"/>
      <c r="H211" s="122"/>
    </row>
    <row r="212" spans="1:8" ht="15" x14ac:dyDescent="0.25">
      <c r="A212" s="114"/>
      <c r="B212" s="170"/>
      <c r="C212" s="170"/>
      <c r="D212" s="170"/>
      <c r="E212" s="170"/>
      <c r="F212" s="170"/>
      <c r="G212" s="122"/>
      <c r="H212" s="122"/>
    </row>
    <row r="213" spans="1:8" ht="15" x14ac:dyDescent="0.25">
      <c r="A213" s="114"/>
      <c r="B213" s="170"/>
      <c r="C213" s="170"/>
      <c r="D213" s="170"/>
      <c r="E213" s="170"/>
      <c r="F213" s="170"/>
      <c r="G213" s="122"/>
      <c r="H213" s="122"/>
    </row>
    <row r="214" spans="1:8" ht="15" x14ac:dyDescent="0.25">
      <c r="A214" s="114"/>
      <c r="B214" s="170"/>
      <c r="C214" s="170"/>
      <c r="D214" s="170"/>
      <c r="E214" s="170"/>
      <c r="F214" s="170"/>
      <c r="G214" s="122"/>
      <c r="H214" s="122"/>
    </row>
    <row r="215" spans="1:8" ht="15" x14ac:dyDescent="0.25">
      <c r="A215" s="114"/>
      <c r="B215" s="170"/>
      <c r="C215" s="170"/>
      <c r="D215" s="170"/>
      <c r="E215" s="170"/>
      <c r="F215" s="170"/>
      <c r="G215" s="122"/>
      <c r="H215" s="122"/>
    </row>
    <row r="216" spans="1:8" ht="15" x14ac:dyDescent="0.25">
      <c r="A216" s="114"/>
      <c r="B216" s="170"/>
      <c r="C216" s="170"/>
      <c r="D216" s="170"/>
      <c r="E216" s="170"/>
      <c r="F216" s="170"/>
      <c r="G216" s="122"/>
      <c r="H216" s="122"/>
    </row>
    <row r="217" spans="1:8" ht="15" x14ac:dyDescent="0.25">
      <c r="A217" s="114"/>
      <c r="B217" s="170"/>
      <c r="C217" s="170"/>
      <c r="D217" s="170"/>
      <c r="E217" s="170"/>
      <c r="F217" s="170"/>
      <c r="G217" s="122"/>
      <c r="H217" s="122"/>
    </row>
    <row r="218" spans="1:8" ht="15" x14ac:dyDescent="0.25">
      <c r="A218" s="114"/>
      <c r="B218" s="170"/>
      <c r="C218" s="170"/>
      <c r="D218" s="170"/>
      <c r="E218" s="170"/>
      <c r="F218" s="170"/>
      <c r="G218" s="122"/>
      <c r="H218" s="122"/>
    </row>
    <row r="219" spans="1:8" ht="15" x14ac:dyDescent="0.25">
      <c r="A219" s="114"/>
      <c r="B219" s="170"/>
      <c r="C219" s="170"/>
      <c r="D219" s="170"/>
      <c r="E219" s="170"/>
      <c r="F219" s="170"/>
      <c r="G219" s="122"/>
      <c r="H219" s="122"/>
    </row>
    <row r="220" spans="1:8" ht="15" x14ac:dyDescent="0.25">
      <c r="A220" s="114"/>
      <c r="B220" s="170"/>
      <c r="C220" s="170"/>
      <c r="D220" s="170"/>
      <c r="E220" s="170"/>
      <c r="F220" s="170"/>
      <c r="G220" s="122"/>
      <c r="H220" s="122"/>
    </row>
    <row r="221" spans="1:8" ht="15" x14ac:dyDescent="0.25">
      <c r="A221" s="114"/>
      <c r="B221" s="170"/>
      <c r="C221" s="170"/>
      <c r="D221" s="170"/>
      <c r="E221" s="170"/>
      <c r="F221" s="170"/>
      <c r="G221" s="122"/>
      <c r="H221" s="122"/>
    </row>
    <row r="222" spans="1:8" ht="15" x14ac:dyDescent="0.25">
      <c r="A222" s="114"/>
      <c r="B222" s="170"/>
      <c r="C222" s="170"/>
      <c r="D222" s="170"/>
      <c r="E222" s="170"/>
      <c r="F222" s="170"/>
      <c r="G222" s="122"/>
      <c r="H222" s="122"/>
    </row>
    <row r="223" spans="1:8" ht="15" x14ac:dyDescent="0.25">
      <c r="A223" s="114"/>
      <c r="B223" s="170"/>
      <c r="C223" s="170"/>
      <c r="D223" s="170"/>
      <c r="E223" s="170"/>
      <c r="F223" s="170"/>
      <c r="G223" s="122"/>
      <c r="H223" s="122"/>
    </row>
    <row r="224" spans="1:8" ht="15" x14ac:dyDescent="0.25">
      <c r="A224" s="114"/>
      <c r="B224" s="170"/>
      <c r="C224" s="170"/>
      <c r="D224" s="170"/>
      <c r="E224" s="170"/>
      <c r="F224" s="170"/>
      <c r="G224" s="122"/>
      <c r="H224" s="122"/>
    </row>
    <row r="225" spans="1:8" ht="15" x14ac:dyDescent="0.25">
      <c r="A225" s="114"/>
      <c r="B225" s="170"/>
      <c r="C225" s="170"/>
      <c r="D225" s="170"/>
      <c r="E225" s="170"/>
      <c r="F225" s="170"/>
      <c r="G225" s="122"/>
      <c r="H225" s="122"/>
    </row>
    <row r="226" spans="1:8" ht="15" x14ac:dyDescent="0.25">
      <c r="A226" s="114"/>
      <c r="B226" s="170"/>
      <c r="C226" s="170"/>
      <c r="D226" s="170"/>
      <c r="E226" s="170"/>
      <c r="F226" s="170"/>
      <c r="G226" s="122"/>
      <c r="H226" s="122"/>
    </row>
    <row r="227" spans="1:8" ht="15" x14ac:dyDescent="0.25">
      <c r="A227" s="114"/>
      <c r="B227" s="170"/>
      <c r="C227" s="170"/>
      <c r="D227" s="170"/>
      <c r="E227" s="170"/>
      <c r="F227" s="170"/>
      <c r="G227" s="122"/>
      <c r="H227" s="122"/>
    </row>
    <row r="228" spans="1:8" ht="15" x14ac:dyDescent="0.25">
      <c r="A228" s="114"/>
      <c r="B228" s="170"/>
      <c r="C228" s="170"/>
      <c r="D228" s="170"/>
      <c r="E228" s="170"/>
      <c r="F228" s="170"/>
      <c r="G228" s="122"/>
      <c r="H228" s="122"/>
    </row>
    <row r="229" spans="1:8" ht="15" x14ac:dyDescent="0.25">
      <c r="A229" s="114"/>
      <c r="B229" s="170"/>
      <c r="C229" s="170"/>
      <c r="D229" s="170"/>
      <c r="E229" s="170"/>
      <c r="F229" s="170"/>
      <c r="G229" s="122"/>
      <c r="H229" s="122"/>
    </row>
    <row r="230" spans="1:8" ht="15" x14ac:dyDescent="0.25">
      <c r="A230" s="114"/>
      <c r="B230" s="170"/>
      <c r="C230" s="170"/>
      <c r="D230" s="170"/>
      <c r="E230" s="170"/>
      <c r="F230" s="170"/>
      <c r="G230" s="122"/>
      <c r="H230" s="122"/>
    </row>
    <row r="231" spans="1:8" ht="15" x14ac:dyDescent="0.25">
      <c r="A231" s="114"/>
      <c r="B231" s="170"/>
      <c r="C231" s="170"/>
      <c r="D231" s="170"/>
      <c r="E231" s="170"/>
      <c r="F231" s="170"/>
      <c r="G231" s="122"/>
      <c r="H231" s="122"/>
    </row>
    <row r="232" spans="1:8" ht="15" x14ac:dyDescent="0.25">
      <c r="A232" s="114"/>
      <c r="B232" s="170"/>
      <c r="C232" s="170"/>
      <c r="D232" s="170"/>
      <c r="E232" s="170"/>
      <c r="F232" s="170"/>
      <c r="G232" s="122"/>
      <c r="H232" s="122"/>
    </row>
    <row r="233" spans="1:8" ht="15" x14ac:dyDescent="0.25">
      <c r="A233" s="114"/>
      <c r="B233" s="170"/>
      <c r="C233" s="170"/>
      <c r="D233" s="170"/>
      <c r="E233" s="170"/>
      <c r="F233" s="170"/>
      <c r="G233" s="122"/>
      <c r="H233" s="122"/>
    </row>
    <row r="234" spans="1:8" ht="15" x14ac:dyDescent="0.25">
      <c r="A234" s="114"/>
      <c r="B234" s="170"/>
      <c r="C234" s="170"/>
      <c r="D234" s="170"/>
      <c r="E234" s="170"/>
      <c r="F234" s="170"/>
      <c r="G234" s="122"/>
      <c r="H234" s="122"/>
    </row>
    <row r="235" spans="1:8" ht="15" x14ac:dyDescent="0.25">
      <c r="A235" s="114"/>
      <c r="B235" s="170"/>
      <c r="C235" s="170"/>
      <c r="D235" s="170"/>
      <c r="E235" s="170"/>
      <c r="F235" s="170"/>
      <c r="G235" s="122"/>
      <c r="H235" s="122"/>
    </row>
    <row r="236" spans="1:8" ht="15" x14ac:dyDescent="0.25">
      <c r="A236" s="114"/>
      <c r="B236" s="170"/>
      <c r="C236" s="170"/>
      <c r="D236" s="170"/>
      <c r="E236" s="170"/>
      <c r="F236" s="170"/>
      <c r="G236" s="122"/>
      <c r="H236" s="122"/>
    </row>
    <row r="237" spans="1:8" ht="15" x14ac:dyDescent="0.25">
      <c r="A237" s="114"/>
      <c r="B237" s="170"/>
      <c r="C237" s="170"/>
      <c r="D237" s="170"/>
      <c r="E237" s="170"/>
      <c r="F237" s="170"/>
      <c r="G237" s="122"/>
      <c r="H237" s="122"/>
    </row>
    <row r="238" spans="1:8" ht="15" x14ac:dyDescent="0.25">
      <c r="A238" s="114"/>
      <c r="B238" s="170"/>
      <c r="C238" s="170"/>
      <c r="D238" s="170"/>
      <c r="E238" s="170"/>
      <c r="F238" s="170"/>
      <c r="G238" s="122"/>
      <c r="H238" s="122"/>
    </row>
    <row r="239" spans="1:8" ht="15" x14ac:dyDescent="0.25">
      <c r="A239" s="114"/>
      <c r="B239" s="170"/>
      <c r="C239" s="170"/>
      <c r="D239" s="170"/>
      <c r="E239" s="170"/>
      <c r="F239" s="170"/>
      <c r="G239" s="122"/>
      <c r="H239" s="122"/>
    </row>
    <row r="240" spans="1:8" ht="15" x14ac:dyDescent="0.25">
      <c r="A240" s="114"/>
      <c r="B240" s="170"/>
      <c r="C240" s="170"/>
      <c r="D240" s="170"/>
      <c r="E240" s="170"/>
      <c r="F240" s="170"/>
      <c r="G240" s="122"/>
      <c r="H240" s="122"/>
    </row>
    <row r="241" spans="1:8" ht="15" x14ac:dyDescent="0.25">
      <c r="A241" s="114"/>
      <c r="B241" s="170"/>
      <c r="C241" s="170"/>
      <c r="D241" s="170"/>
      <c r="E241" s="170"/>
      <c r="F241" s="170"/>
      <c r="G241" s="122"/>
      <c r="H241" s="122"/>
    </row>
    <row r="242" spans="1:8" ht="15" x14ac:dyDescent="0.25">
      <c r="A242" s="114"/>
      <c r="B242" s="170"/>
      <c r="C242" s="170"/>
      <c r="D242" s="170"/>
      <c r="E242" s="170"/>
      <c r="F242" s="170"/>
      <c r="G242" s="122"/>
      <c r="H242" s="122"/>
    </row>
    <row r="243" spans="1:8" ht="15" x14ac:dyDescent="0.25">
      <c r="A243" s="114"/>
      <c r="B243" s="170"/>
      <c r="C243" s="170"/>
      <c r="D243" s="170"/>
      <c r="E243" s="170"/>
      <c r="F243" s="170"/>
      <c r="G243" s="122"/>
      <c r="H243" s="122"/>
    </row>
    <row r="244" spans="1:8" ht="15" x14ac:dyDescent="0.25">
      <c r="A244" s="114"/>
      <c r="B244" s="170"/>
      <c r="C244" s="170"/>
      <c r="D244" s="170"/>
      <c r="E244" s="170"/>
      <c r="F244" s="170"/>
      <c r="G244" s="122"/>
      <c r="H244" s="122"/>
    </row>
    <row r="245" spans="1:8" ht="15" x14ac:dyDescent="0.25">
      <c r="A245" s="114"/>
      <c r="B245" s="170"/>
      <c r="C245" s="170"/>
      <c r="D245" s="170"/>
      <c r="E245" s="170"/>
      <c r="F245" s="170"/>
      <c r="G245" s="122"/>
      <c r="H245" s="122"/>
    </row>
    <row r="246" spans="1:8" ht="15" x14ac:dyDescent="0.25">
      <c r="A246" s="114"/>
      <c r="B246" s="170"/>
      <c r="C246" s="170"/>
      <c r="D246" s="170"/>
      <c r="E246" s="170"/>
      <c r="F246" s="170"/>
      <c r="G246" s="122"/>
      <c r="H246" s="122"/>
    </row>
    <row r="247" spans="1:8" ht="15" x14ac:dyDescent="0.25">
      <c r="A247" s="114"/>
      <c r="B247" s="170"/>
      <c r="C247" s="170"/>
      <c r="D247" s="170"/>
      <c r="E247" s="170"/>
      <c r="F247" s="170"/>
      <c r="G247" s="122"/>
      <c r="H247" s="122"/>
    </row>
    <row r="248" spans="1:8" ht="15" x14ac:dyDescent="0.25">
      <c r="A248" s="114"/>
      <c r="B248" s="170"/>
      <c r="C248" s="170"/>
      <c r="D248" s="170"/>
      <c r="E248" s="170"/>
      <c r="F248" s="170"/>
      <c r="G248" s="122"/>
      <c r="H248" s="122"/>
    </row>
    <row r="249" spans="1:8" ht="15" x14ac:dyDescent="0.25">
      <c r="A249" s="114"/>
      <c r="B249" s="170"/>
      <c r="C249" s="170"/>
      <c r="D249" s="170"/>
      <c r="E249" s="170"/>
      <c r="F249" s="170"/>
      <c r="G249" s="122"/>
      <c r="H249" s="122"/>
    </row>
    <row r="250" spans="1:8" ht="15" x14ac:dyDescent="0.25">
      <c r="A250" s="114"/>
      <c r="B250" s="170"/>
      <c r="C250" s="170"/>
      <c r="D250" s="170"/>
      <c r="E250" s="170"/>
      <c r="F250" s="170"/>
      <c r="G250" s="122"/>
      <c r="H250" s="122"/>
    </row>
    <row r="251" spans="1:8" ht="15" x14ac:dyDescent="0.25">
      <c r="A251" s="114"/>
      <c r="B251" s="170"/>
      <c r="C251" s="170"/>
      <c r="D251" s="170"/>
      <c r="E251" s="170"/>
      <c r="F251" s="170"/>
      <c r="G251" s="122"/>
      <c r="H251" s="122"/>
    </row>
    <row r="252" spans="1:8" ht="15" x14ac:dyDescent="0.25">
      <c r="A252" s="114"/>
      <c r="B252" s="170"/>
      <c r="C252" s="170"/>
      <c r="D252" s="170"/>
      <c r="E252" s="170"/>
      <c r="F252" s="170"/>
      <c r="G252" s="122"/>
      <c r="H252" s="122"/>
    </row>
    <row r="253" spans="1:8" ht="15" x14ac:dyDescent="0.25">
      <c r="A253" s="114"/>
      <c r="B253" s="170"/>
      <c r="C253" s="170"/>
      <c r="D253" s="170"/>
      <c r="E253" s="170"/>
      <c r="F253" s="170"/>
      <c r="G253" s="122"/>
      <c r="H253" s="122"/>
    </row>
    <row r="254" spans="1:8" ht="15" x14ac:dyDescent="0.25">
      <c r="A254" s="114"/>
      <c r="B254" s="170"/>
      <c r="C254" s="170"/>
      <c r="D254" s="170"/>
      <c r="E254" s="170"/>
      <c r="F254" s="170"/>
      <c r="G254" s="122"/>
      <c r="H254" s="122"/>
    </row>
    <row r="255" spans="1:8" ht="15" x14ac:dyDescent="0.25">
      <c r="A255" s="114"/>
      <c r="B255" s="170"/>
      <c r="C255" s="170"/>
      <c r="D255" s="170"/>
      <c r="E255" s="170"/>
      <c r="F255" s="170"/>
      <c r="G255" s="122"/>
      <c r="H255" s="122"/>
    </row>
    <row r="256" spans="1:8" ht="15" x14ac:dyDescent="0.25">
      <c r="A256" s="114"/>
      <c r="B256" s="170"/>
      <c r="C256" s="170"/>
      <c r="D256" s="170"/>
      <c r="E256" s="170"/>
      <c r="F256" s="170"/>
      <c r="G256" s="122"/>
      <c r="H256" s="122"/>
    </row>
    <row r="257" spans="1:8" ht="15" x14ac:dyDescent="0.25">
      <c r="A257" s="114"/>
      <c r="B257" s="170"/>
      <c r="C257" s="170"/>
      <c r="D257" s="170"/>
      <c r="E257" s="170"/>
      <c r="F257" s="170"/>
      <c r="G257" s="122"/>
      <c r="H257" s="122"/>
    </row>
    <row r="258" spans="1:8" ht="15" x14ac:dyDescent="0.25">
      <c r="A258" s="114"/>
      <c r="B258" s="170"/>
      <c r="C258" s="170"/>
      <c r="D258" s="170"/>
      <c r="E258" s="170"/>
      <c r="F258" s="170"/>
      <c r="G258" s="122"/>
      <c r="H258" s="122"/>
    </row>
    <row r="259" spans="1:8" ht="15" x14ac:dyDescent="0.25">
      <c r="A259" s="114"/>
      <c r="B259" s="170"/>
      <c r="C259" s="170"/>
      <c r="D259" s="170"/>
      <c r="E259" s="170"/>
      <c r="F259" s="170"/>
      <c r="G259" s="122"/>
      <c r="H259" s="122"/>
    </row>
  </sheetData>
  <pageMargins left="0" right="0" top="0" bottom="0" header="0.31496062992125984" footer="0.31496062992125984"/>
  <pageSetup paperSize="9" scale="60" fitToHeight="0" orientation="portrait" r:id="rId3"/>
  <colBreaks count="1" manualBreakCount="1">
    <brk id="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J236"/>
  <sheetViews>
    <sheetView showGridLines="0" zoomScaleNormal="100" zoomScaleSheetLayoutView="70" workbookViewId="0">
      <pane xSplit="1" ySplit="13" topLeftCell="B86" activePane="bottomRight" state="frozen"/>
      <selection pane="topRight" activeCell="B1" sqref="B1"/>
      <selection pane="bottomLeft" activeCell="A14" sqref="A14"/>
      <selection pane="bottomRight" activeCell="D102" sqref="D102"/>
    </sheetView>
  </sheetViews>
  <sheetFormatPr defaultColWidth="8.85546875" defaultRowHeight="12" x14ac:dyDescent="0.2"/>
  <cols>
    <col min="1" max="1" width="60.7109375" style="61" customWidth="1"/>
    <col min="2" max="6" width="13.7109375" style="81" customWidth="1"/>
    <col min="7" max="8" width="13.7109375" style="61" customWidth="1"/>
    <col min="9" max="16" width="8.85546875" style="61" customWidth="1"/>
    <col min="17" max="17" width="0.5703125" style="61" customWidth="1"/>
    <col min="18" max="16384" width="8.85546875" style="61"/>
  </cols>
  <sheetData>
    <row r="1" spans="1:8" x14ac:dyDescent="0.2">
      <c r="A1" s="65" t="s">
        <v>275</v>
      </c>
      <c r="B1" s="126"/>
      <c r="C1" s="126"/>
      <c r="D1" s="126"/>
      <c r="E1" s="126"/>
      <c r="F1" s="128"/>
      <c r="G1" s="138"/>
      <c r="H1" s="138"/>
    </row>
    <row r="2" spans="1:8" x14ac:dyDescent="0.2">
      <c r="A2" s="64"/>
      <c r="B2" s="127"/>
      <c r="C2" s="127"/>
      <c r="D2" s="127"/>
      <c r="E2" s="127"/>
      <c r="G2" s="134"/>
      <c r="H2" s="134"/>
    </row>
    <row r="3" spans="1:8" x14ac:dyDescent="0.2">
      <c r="A3" s="65" t="s">
        <v>281</v>
      </c>
      <c r="B3" s="126"/>
      <c r="C3" s="126"/>
      <c r="D3" s="126"/>
      <c r="E3" s="126"/>
      <c r="F3" s="128"/>
      <c r="G3" s="138"/>
      <c r="H3" s="138"/>
    </row>
    <row r="4" spans="1:8" x14ac:dyDescent="0.2">
      <c r="A4" s="65"/>
      <c r="B4" s="126"/>
      <c r="C4" s="126"/>
      <c r="D4" s="126"/>
      <c r="E4" s="126"/>
      <c r="F4" s="128"/>
      <c r="G4" s="138"/>
      <c r="H4" s="138"/>
    </row>
    <row r="5" spans="1:8" x14ac:dyDescent="0.2">
      <c r="A5" s="65"/>
      <c r="B5" s="126"/>
      <c r="C5" s="126"/>
      <c r="D5" s="126"/>
      <c r="E5" s="126"/>
      <c r="F5" s="128"/>
      <c r="G5" s="138"/>
      <c r="H5" s="138"/>
    </row>
    <row r="6" spans="1:8" x14ac:dyDescent="0.2">
      <c r="A6" s="65"/>
      <c r="B6" s="126"/>
      <c r="C6" s="126"/>
      <c r="D6" s="126"/>
      <c r="E6" s="126"/>
      <c r="F6" s="128"/>
      <c r="G6" s="138"/>
      <c r="H6" s="138"/>
    </row>
    <row r="7" spans="1:8" x14ac:dyDescent="0.2">
      <c r="A7" s="65"/>
      <c r="B7" s="126"/>
      <c r="C7" s="126"/>
      <c r="D7" s="126"/>
      <c r="E7" s="126"/>
      <c r="F7" s="128"/>
      <c r="G7" s="138"/>
      <c r="H7" s="138"/>
    </row>
    <row r="8" spans="1:8" ht="36" x14ac:dyDescent="0.2">
      <c r="A8" s="181" t="s">
        <v>274</v>
      </c>
      <c r="B8" s="180" t="s">
        <v>287</v>
      </c>
      <c r="C8" s="180" t="s">
        <v>299</v>
      </c>
      <c r="D8" s="180" t="s">
        <v>288</v>
      </c>
      <c r="E8" s="180" t="s">
        <v>289</v>
      </c>
      <c r="F8" s="180" t="s">
        <v>296</v>
      </c>
      <c r="G8" s="180" t="s">
        <v>297</v>
      </c>
    </row>
    <row r="9" spans="1:8" x14ac:dyDescent="0.2">
      <c r="A9" s="182"/>
      <c r="B9" s="182" t="s">
        <v>290</v>
      </c>
      <c r="C9" s="182" t="s">
        <v>291</v>
      </c>
      <c r="D9" s="182" t="s">
        <v>292</v>
      </c>
      <c r="E9" s="182" t="s">
        <v>293</v>
      </c>
      <c r="F9" s="182" t="s">
        <v>298</v>
      </c>
      <c r="G9" s="182" t="s">
        <v>295</v>
      </c>
    </row>
    <row r="10" spans="1:8" ht="28.15" hidden="1" customHeight="1" x14ac:dyDescent="0.25">
      <c r="A10"/>
      <c r="B10" s="144"/>
      <c r="C10" s="144"/>
      <c r="D10" s="144"/>
      <c r="E10" s="144"/>
      <c r="F10" s="144"/>
      <c r="G10"/>
      <c r="H10"/>
    </row>
    <row r="11" spans="1:8" ht="36" hidden="1" customHeight="1" x14ac:dyDescent="0.25">
      <c r="A11" s="83" t="s">
        <v>253</v>
      </c>
      <c r="B11" s="82" t="s" vm="1">
        <v>254</v>
      </c>
      <c r="C11" s="144"/>
      <c r="D11" s="144"/>
      <c r="E11" s="144"/>
      <c r="F11" s="144"/>
      <c r="G11"/>
      <c r="H11"/>
    </row>
    <row r="12" spans="1:8" ht="13.9" hidden="1" customHeight="1" x14ac:dyDescent="0.25">
      <c r="A12"/>
      <c r="B12" s="144"/>
      <c r="C12" s="144"/>
      <c r="D12" s="144"/>
      <c r="E12" s="144"/>
      <c r="F12" s="144"/>
      <c r="G12"/>
      <c r="H12"/>
    </row>
    <row r="13" spans="1:8" ht="22.9" hidden="1" customHeight="1" x14ac:dyDescent="0.25">
      <c r="A13" s="113" t="s">
        <v>274</v>
      </c>
      <c r="B13"/>
      <c r="C13"/>
      <c r="D13"/>
      <c r="E13"/>
      <c r="F13"/>
      <c r="G13"/>
      <c r="H13"/>
    </row>
    <row r="14" spans="1:8" ht="15" x14ac:dyDescent="0.25">
      <c r="A14" s="149" t="s">
        <v>2</v>
      </c>
      <c r="B14"/>
      <c r="C14"/>
      <c r="D14"/>
      <c r="E14"/>
      <c r="F14"/>
      <c r="G14"/>
      <c r="H14"/>
    </row>
    <row r="15" spans="1:8" ht="15" x14ac:dyDescent="0.25">
      <c r="A15" s="152" t="s">
        <v>3553</v>
      </c>
      <c r="B15"/>
      <c r="C15"/>
      <c r="D15"/>
      <c r="E15"/>
      <c r="F15"/>
      <c r="G15"/>
      <c r="H15"/>
    </row>
    <row r="16" spans="1:8" ht="15" x14ac:dyDescent="0.25">
      <c r="A16" s="153" t="s">
        <v>4</v>
      </c>
      <c r="B16"/>
      <c r="C16"/>
      <c r="D16"/>
      <c r="E16"/>
      <c r="F16"/>
      <c r="G16"/>
      <c r="H16"/>
    </row>
    <row r="17" spans="1:8" ht="15" x14ac:dyDescent="0.25">
      <c r="A17" s="154" t="s">
        <v>28</v>
      </c>
      <c r="B17"/>
      <c r="C17"/>
      <c r="D17"/>
      <c r="E17"/>
      <c r="F17"/>
      <c r="G17"/>
      <c r="H17"/>
    </row>
    <row r="18" spans="1:8" ht="15" x14ac:dyDescent="0.25">
      <c r="A18" s="179" t="s">
        <v>3562</v>
      </c>
      <c r="B18"/>
      <c r="C18"/>
      <c r="D18"/>
      <c r="E18"/>
      <c r="F18"/>
      <c r="G18"/>
      <c r="H18"/>
    </row>
    <row r="19" spans="1:8" ht="15" x14ac:dyDescent="0.25">
      <c r="A19" s="179" t="s">
        <v>3565</v>
      </c>
      <c r="B19"/>
      <c r="C19"/>
      <c r="D19"/>
      <c r="E19"/>
      <c r="F19"/>
      <c r="G19"/>
      <c r="H19"/>
    </row>
    <row r="20" spans="1:8" ht="15" x14ac:dyDescent="0.25">
      <c r="A20" s="179" t="s">
        <v>3563</v>
      </c>
      <c r="B20"/>
      <c r="C20"/>
      <c r="D20"/>
      <c r="E20"/>
      <c r="F20"/>
      <c r="G20"/>
      <c r="H20"/>
    </row>
    <row r="21" spans="1:8" ht="15" x14ac:dyDescent="0.25">
      <c r="A21" s="179" t="s">
        <v>3566</v>
      </c>
      <c r="B21"/>
      <c r="C21"/>
      <c r="D21"/>
      <c r="E21"/>
      <c r="F21"/>
      <c r="G21"/>
      <c r="H21"/>
    </row>
    <row r="22" spans="1:8" ht="15" x14ac:dyDescent="0.25">
      <c r="A22" s="179" t="s">
        <v>3564</v>
      </c>
      <c r="B22"/>
      <c r="C22"/>
      <c r="D22"/>
      <c r="E22"/>
      <c r="F22"/>
      <c r="G22"/>
      <c r="H22"/>
    </row>
    <row r="23" spans="1:8" ht="15" x14ac:dyDescent="0.25">
      <c r="A23" s="179" t="s">
        <v>3572</v>
      </c>
      <c r="B23"/>
      <c r="C23"/>
      <c r="D23"/>
      <c r="E23"/>
      <c r="F23"/>
      <c r="G23"/>
      <c r="H23"/>
    </row>
    <row r="24" spans="1:8" ht="15" x14ac:dyDescent="0.25">
      <c r="A24" s="145" t="s">
        <v>252</v>
      </c>
      <c r="B24"/>
      <c r="C24"/>
      <c r="D24"/>
      <c r="E24"/>
      <c r="F24"/>
      <c r="G24"/>
      <c r="H24"/>
    </row>
    <row r="25" spans="1:8" ht="15" x14ac:dyDescent="0.25">
      <c r="A25"/>
      <c r="B25"/>
      <c r="C25"/>
      <c r="D25"/>
      <c r="E25"/>
      <c r="F25"/>
      <c r="G25"/>
      <c r="H25"/>
    </row>
    <row r="26" spans="1:8" ht="15" x14ac:dyDescent="0.25">
      <c r="A26"/>
      <c r="B26"/>
      <c r="C26"/>
      <c r="D26"/>
      <c r="E26"/>
      <c r="F26"/>
      <c r="G26"/>
      <c r="H26"/>
    </row>
    <row r="27" spans="1:8" ht="15" x14ac:dyDescent="0.25">
      <c r="A27"/>
      <c r="B27"/>
      <c r="C27"/>
      <c r="D27"/>
      <c r="E27"/>
      <c r="F27"/>
      <c r="G27"/>
      <c r="H27"/>
    </row>
    <row r="28" spans="1:8" ht="15" x14ac:dyDescent="0.25">
      <c r="A28"/>
      <c r="B28"/>
      <c r="C28"/>
      <c r="D28"/>
      <c r="E28"/>
      <c r="F28"/>
      <c r="G28"/>
      <c r="H28"/>
    </row>
    <row r="29" spans="1:8" ht="15" x14ac:dyDescent="0.25">
      <c r="A29"/>
      <c r="B29"/>
      <c r="C29"/>
      <c r="D29"/>
      <c r="E29"/>
      <c r="F29"/>
      <c r="G29"/>
      <c r="H29"/>
    </row>
    <row r="30" spans="1:8" ht="15" x14ac:dyDescent="0.25">
      <c r="A30"/>
      <c r="B30"/>
      <c r="C30"/>
      <c r="D30"/>
      <c r="E30"/>
      <c r="F30"/>
      <c r="G30"/>
      <c r="H30"/>
    </row>
    <row r="31" spans="1:8" ht="15" x14ac:dyDescent="0.25">
      <c r="A31"/>
      <c r="B31"/>
      <c r="C31"/>
      <c r="D31"/>
      <c r="E31"/>
      <c r="F31"/>
      <c r="G31"/>
      <c r="H31"/>
    </row>
    <row r="32" spans="1:8" ht="15" x14ac:dyDescent="0.25">
      <c r="A32"/>
      <c r="B32"/>
      <c r="C32"/>
      <c r="D32"/>
      <c r="E32"/>
      <c r="F32"/>
      <c r="G32"/>
      <c r="H32"/>
    </row>
    <row r="33" spans="1:8" ht="15" x14ac:dyDescent="0.25">
      <c r="A33"/>
      <c r="B33"/>
      <c r="C33"/>
      <c r="D33"/>
      <c r="E33"/>
      <c r="F33"/>
      <c r="G33"/>
      <c r="H33"/>
    </row>
    <row r="34" spans="1:8" ht="15" x14ac:dyDescent="0.25">
      <c r="A34"/>
      <c r="B34"/>
      <c r="C34"/>
      <c r="D34"/>
      <c r="E34"/>
      <c r="F34"/>
      <c r="G34"/>
      <c r="H34"/>
    </row>
    <row r="35" spans="1:8" ht="15" x14ac:dyDescent="0.25">
      <c r="A35"/>
      <c r="B35"/>
      <c r="C35"/>
      <c r="D35"/>
      <c r="E35"/>
      <c r="F35"/>
      <c r="G35"/>
      <c r="H35"/>
    </row>
    <row r="36" spans="1:8" ht="15" x14ac:dyDescent="0.25">
      <c r="A36"/>
      <c r="B36"/>
      <c r="C36"/>
      <c r="D36"/>
      <c r="E36"/>
      <c r="F36"/>
      <c r="G36"/>
      <c r="H36"/>
    </row>
    <row r="37" spans="1:8" ht="15" x14ac:dyDescent="0.25">
      <c r="A37"/>
      <c r="B37"/>
      <c r="C37"/>
      <c r="D37"/>
      <c r="E37"/>
      <c r="F37"/>
      <c r="G37"/>
      <c r="H37"/>
    </row>
    <row r="38" spans="1:8" ht="15" x14ac:dyDescent="0.25">
      <c r="A38"/>
      <c r="B38"/>
      <c r="C38"/>
      <c r="D38"/>
      <c r="E38"/>
      <c r="F38"/>
      <c r="G38"/>
      <c r="H38"/>
    </row>
    <row r="39" spans="1:8" ht="15" x14ac:dyDescent="0.25">
      <c r="A39"/>
      <c r="B39"/>
      <c r="C39"/>
      <c r="D39"/>
      <c r="E39"/>
      <c r="F39"/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  <c r="H43"/>
    </row>
    <row r="44" spans="1:8" ht="15" x14ac:dyDescent="0.25">
      <c r="A44"/>
      <c r="B44"/>
      <c r="C44"/>
      <c r="D44"/>
      <c r="E44"/>
      <c r="F44"/>
      <c r="G44"/>
      <c r="H44"/>
    </row>
    <row r="45" spans="1:8" ht="15" x14ac:dyDescent="0.25">
      <c r="A45"/>
      <c r="B45"/>
      <c r="C45"/>
      <c r="D45"/>
      <c r="E45"/>
      <c r="F45"/>
      <c r="G45"/>
      <c r="H45"/>
    </row>
    <row r="46" spans="1:8" ht="15" x14ac:dyDescent="0.25">
      <c r="A46"/>
      <c r="B46"/>
      <c r="C46"/>
      <c r="D46"/>
      <c r="E46"/>
      <c r="F46"/>
      <c r="G46"/>
      <c r="H46"/>
    </row>
    <row r="47" spans="1:8" ht="15" x14ac:dyDescent="0.25">
      <c r="A47"/>
      <c r="B47"/>
      <c r="C47"/>
      <c r="D47"/>
      <c r="E47"/>
      <c r="F47"/>
      <c r="G47"/>
      <c r="H47"/>
    </row>
    <row r="48" spans="1:8" ht="15" x14ac:dyDescent="0.25">
      <c r="A48"/>
      <c r="B48"/>
      <c r="C48"/>
      <c r="D48"/>
      <c r="E48"/>
      <c r="F48"/>
      <c r="G48"/>
      <c r="H48"/>
    </row>
    <row r="49" spans="1:8" ht="15" x14ac:dyDescent="0.25">
      <c r="A49"/>
      <c r="B49"/>
      <c r="C49"/>
      <c r="D49"/>
      <c r="E49"/>
      <c r="F49"/>
      <c r="G49"/>
      <c r="H49"/>
    </row>
    <row r="50" spans="1:8" ht="15" x14ac:dyDescent="0.25">
      <c r="A50"/>
      <c r="B50"/>
      <c r="C50"/>
      <c r="D50"/>
      <c r="E50"/>
      <c r="F50"/>
      <c r="G50"/>
      <c r="H50"/>
    </row>
    <row r="51" spans="1:8" ht="15" x14ac:dyDescent="0.25">
      <c r="A51"/>
      <c r="B51"/>
      <c r="C51"/>
      <c r="D51"/>
      <c r="E51"/>
      <c r="F51"/>
      <c r="G51"/>
      <c r="H51"/>
    </row>
    <row r="52" spans="1:8" ht="15" x14ac:dyDescent="0.25">
      <c r="A52"/>
      <c r="B52"/>
      <c r="C52"/>
      <c r="D52"/>
      <c r="E52"/>
      <c r="F52"/>
      <c r="G52"/>
      <c r="H52"/>
    </row>
    <row r="53" spans="1:8" ht="15" x14ac:dyDescent="0.25">
      <c r="A53"/>
      <c r="B53"/>
      <c r="C53"/>
      <c r="D53"/>
      <c r="E53"/>
      <c r="F53"/>
      <c r="G53"/>
      <c r="H53"/>
    </row>
    <row r="54" spans="1:8" ht="15" x14ac:dyDescent="0.25">
      <c r="A54"/>
      <c r="B54"/>
      <c r="C54"/>
      <c r="D54"/>
      <c r="E54"/>
      <c r="F54"/>
      <c r="G54"/>
      <c r="H54"/>
    </row>
    <row r="55" spans="1:8" ht="15" x14ac:dyDescent="0.25">
      <c r="A55"/>
      <c r="B55"/>
      <c r="C55"/>
      <c r="D55"/>
      <c r="E55"/>
      <c r="F55"/>
      <c r="G55"/>
      <c r="H55"/>
    </row>
    <row r="56" spans="1:8" ht="15" x14ac:dyDescent="0.25">
      <c r="A56"/>
      <c r="B56"/>
      <c r="C56"/>
      <c r="D56"/>
      <c r="E56"/>
      <c r="F56"/>
      <c r="G56"/>
      <c r="H56"/>
    </row>
    <row r="57" spans="1:8" ht="15" x14ac:dyDescent="0.25">
      <c r="A57"/>
      <c r="B57"/>
      <c r="C57"/>
      <c r="D57"/>
      <c r="E57"/>
      <c r="F57"/>
      <c r="G57"/>
      <c r="H57"/>
    </row>
    <row r="58" spans="1:8" ht="15" x14ac:dyDescent="0.25">
      <c r="A58"/>
      <c r="B58"/>
      <c r="C58"/>
      <c r="D58"/>
      <c r="E58"/>
      <c r="F58"/>
      <c r="G58"/>
      <c r="H58"/>
    </row>
    <row r="59" spans="1:8" ht="15" x14ac:dyDescent="0.25">
      <c r="A59"/>
      <c r="B59"/>
      <c r="C59"/>
      <c r="D59"/>
      <c r="E59"/>
      <c r="F59"/>
      <c r="G59"/>
      <c r="H59"/>
    </row>
    <row r="60" spans="1:8" ht="15" x14ac:dyDescent="0.25">
      <c r="A60"/>
      <c r="B60"/>
      <c r="C60"/>
      <c r="D60"/>
      <c r="E60"/>
      <c r="F60"/>
      <c r="G60"/>
      <c r="H60"/>
    </row>
    <row r="61" spans="1:8" ht="15" x14ac:dyDescent="0.25">
      <c r="A61"/>
      <c r="B61"/>
      <c r="C61"/>
      <c r="D61"/>
      <c r="E61"/>
      <c r="F61"/>
      <c r="G61"/>
      <c r="H61"/>
    </row>
    <row r="62" spans="1:8" ht="15" x14ac:dyDescent="0.25">
      <c r="A62"/>
      <c r="B62"/>
      <c r="C62"/>
      <c r="D62"/>
      <c r="E62"/>
      <c r="F62"/>
      <c r="G62"/>
      <c r="H62"/>
    </row>
    <row r="63" spans="1:8" ht="15" x14ac:dyDescent="0.25">
      <c r="A63"/>
      <c r="B63"/>
      <c r="C63"/>
      <c r="D63"/>
      <c r="E63"/>
      <c r="F63"/>
      <c r="G63"/>
      <c r="H63"/>
    </row>
    <row r="64" spans="1:8" ht="15" x14ac:dyDescent="0.25">
      <c r="A64"/>
      <c r="B64"/>
      <c r="C64"/>
      <c r="D64"/>
      <c r="E64"/>
      <c r="F64"/>
      <c r="G64"/>
      <c r="H64"/>
    </row>
    <row r="65" spans="1:8" ht="15" x14ac:dyDescent="0.25">
      <c r="A65"/>
      <c r="B65"/>
      <c r="C65"/>
      <c r="D65"/>
      <c r="E65"/>
      <c r="F65"/>
      <c r="G65"/>
      <c r="H65"/>
    </row>
    <row r="66" spans="1:8" ht="15" x14ac:dyDescent="0.25">
      <c r="A66"/>
      <c r="B66"/>
      <c r="C66"/>
      <c r="D66"/>
      <c r="E66"/>
      <c r="F66"/>
      <c r="G66"/>
      <c r="H66"/>
    </row>
    <row r="67" spans="1:8" ht="15" x14ac:dyDescent="0.25">
      <c r="A67"/>
      <c r="B67"/>
      <c r="C67"/>
      <c r="D67"/>
      <c r="E67"/>
      <c r="F67"/>
      <c r="G67"/>
      <c r="H67"/>
    </row>
    <row r="68" spans="1:8" ht="15" x14ac:dyDescent="0.25">
      <c r="A68"/>
      <c r="B68"/>
      <c r="C68"/>
      <c r="D68"/>
      <c r="E68"/>
      <c r="F68"/>
      <c r="G68"/>
      <c r="H68"/>
    </row>
    <row r="69" spans="1:8" ht="15" x14ac:dyDescent="0.25">
      <c r="A69"/>
      <c r="B69"/>
      <c r="C69"/>
      <c r="D69"/>
      <c r="E69"/>
      <c r="F69"/>
      <c r="G69"/>
      <c r="H69"/>
    </row>
    <row r="70" spans="1:8" ht="15" x14ac:dyDescent="0.25">
      <c r="A70"/>
      <c r="B70"/>
      <c r="C70"/>
      <c r="D70"/>
      <c r="E70"/>
      <c r="F70"/>
      <c r="G70"/>
      <c r="H70"/>
    </row>
    <row r="71" spans="1:8" ht="15" x14ac:dyDescent="0.25">
      <c r="A71"/>
      <c r="B71"/>
      <c r="C71"/>
      <c r="D71"/>
      <c r="E71"/>
      <c r="F71"/>
      <c r="G71"/>
      <c r="H71"/>
    </row>
    <row r="72" spans="1:8" ht="15" x14ac:dyDescent="0.25">
      <c r="A72"/>
      <c r="B72"/>
      <c r="C72"/>
      <c r="D72"/>
      <c r="E72"/>
      <c r="F72"/>
      <c r="G72"/>
      <c r="H72"/>
    </row>
    <row r="73" spans="1:8" ht="15" x14ac:dyDescent="0.25">
      <c r="A73"/>
      <c r="B73"/>
      <c r="C73"/>
      <c r="D73"/>
      <c r="E73"/>
      <c r="F73"/>
      <c r="G73"/>
      <c r="H73"/>
    </row>
    <row r="74" spans="1:8" ht="15" x14ac:dyDescent="0.25">
      <c r="A74"/>
      <c r="B74"/>
      <c r="C74"/>
      <c r="D74"/>
      <c r="E74"/>
      <c r="F74"/>
      <c r="G74"/>
      <c r="H74"/>
    </row>
    <row r="75" spans="1:8" ht="15" x14ac:dyDescent="0.25">
      <c r="A75"/>
      <c r="B75"/>
      <c r="C75"/>
      <c r="D75"/>
      <c r="E75"/>
      <c r="F75"/>
      <c r="G75"/>
      <c r="H75"/>
    </row>
    <row r="76" spans="1:8" ht="15" x14ac:dyDescent="0.25">
      <c r="A76"/>
      <c r="B76"/>
      <c r="C76"/>
      <c r="D76"/>
      <c r="E76"/>
      <c r="F76"/>
      <c r="G76"/>
      <c r="H76"/>
    </row>
    <row r="77" spans="1:8" ht="15" x14ac:dyDescent="0.25">
      <c r="A77"/>
      <c r="B77"/>
      <c r="C77"/>
      <c r="D77"/>
      <c r="E77"/>
      <c r="F77"/>
      <c r="G77"/>
      <c r="H77"/>
    </row>
    <row r="78" spans="1:8" ht="15" x14ac:dyDescent="0.25">
      <c r="A78"/>
      <c r="B78"/>
      <c r="C78"/>
      <c r="D78"/>
      <c r="E78"/>
      <c r="F78"/>
      <c r="G78"/>
      <c r="H78"/>
    </row>
    <row r="79" spans="1:8" ht="15" x14ac:dyDescent="0.25">
      <c r="A79"/>
      <c r="B79"/>
      <c r="C79"/>
      <c r="D79"/>
      <c r="E79"/>
      <c r="F79"/>
      <c r="G79"/>
      <c r="H79"/>
    </row>
    <row r="80" spans="1:8" ht="15" x14ac:dyDescent="0.25">
      <c r="A80"/>
      <c r="B80"/>
      <c r="C80"/>
      <c r="D80"/>
      <c r="E80"/>
      <c r="F80"/>
      <c r="G80"/>
      <c r="H80"/>
    </row>
    <row r="81" spans="1:10" ht="15" x14ac:dyDescent="0.25">
      <c r="A81"/>
      <c r="B81"/>
      <c r="C81"/>
      <c r="D81"/>
      <c r="E81"/>
      <c r="F81"/>
      <c r="G81"/>
      <c r="H81"/>
    </row>
    <row r="82" spans="1:10" ht="15" x14ac:dyDescent="0.25">
      <c r="A82"/>
      <c r="B82"/>
      <c r="C82"/>
      <c r="D82"/>
      <c r="E82"/>
      <c r="F82"/>
      <c r="G82"/>
      <c r="H82"/>
    </row>
    <row r="83" spans="1:10" ht="15" x14ac:dyDescent="0.25">
      <c r="A83"/>
      <c r="B83"/>
      <c r="C83"/>
      <c r="D83"/>
      <c r="E83"/>
      <c r="F83"/>
      <c r="G83"/>
      <c r="H83"/>
    </row>
    <row r="84" spans="1:10" ht="15" x14ac:dyDescent="0.25">
      <c r="A84"/>
      <c r="B84"/>
      <c r="C84"/>
      <c r="D84"/>
      <c r="E84"/>
      <c r="F84"/>
      <c r="G84"/>
      <c r="H84"/>
    </row>
    <row r="85" spans="1:10" ht="15" x14ac:dyDescent="0.25">
      <c r="A85"/>
      <c r="B85"/>
      <c r="C85"/>
      <c r="D85"/>
      <c r="E85"/>
      <c r="F85"/>
      <c r="G85"/>
      <c r="H85"/>
    </row>
    <row r="86" spans="1:10" ht="15" x14ac:dyDescent="0.25">
      <c r="A86"/>
      <c r="B86"/>
      <c r="C86"/>
      <c r="D86"/>
      <c r="E86"/>
      <c r="F86"/>
      <c r="G86"/>
      <c r="H86"/>
    </row>
    <row r="87" spans="1:10" ht="15" x14ac:dyDescent="0.25">
      <c r="A87"/>
      <c r="B87"/>
      <c r="C87"/>
      <c r="D87"/>
      <c r="E87"/>
      <c r="F87"/>
      <c r="G87"/>
      <c r="H87"/>
    </row>
    <row r="88" spans="1:10" ht="15" x14ac:dyDescent="0.25">
      <c r="A88"/>
      <c r="B88"/>
      <c r="C88"/>
      <c r="D88"/>
      <c r="E88"/>
      <c r="F88"/>
      <c r="G88"/>
      <c r="H88"/>
    </row>
    <row r="89" spans="1:10" ht="15" x14ac:dyDescent="0.25">
      <c r="A89"/>
      <c r="B89"/>
      <c r="C89"/>
      <c r="D89"/>
      <c r="E89"/>
      <c r="F89"/>
      <c r="G89"/>
      <c r="H89"/>
    </row>
    <row r="90" spans="1:10" ht="15" x14ac:dyDescent="0.25">
      <c r="A90"/>
      <c r="B90"/>
      <c r="C90"/>
      <c r="D90"/>
      <c r="E90"/>
      <c r="F90"/>
      <c r="G90"/>
      <c r="H90"/>
    </row>
    <row r="91" spans="1:10" ht="15" x14ac:dyDescent="0.25">
      <c r="A91"/>
      <c r="B91"/>
      <c r="C91"/>
      <c r="D91"/>
      <c r="E91"/>
      <c r="F91"/>
      <c r="G91"/>
      <c r="H91"/>
    </row>
    <row r="92" spans="1:10" ht="15" x14ac:dyDescent="0.25">
      <c r="A92"/>
      <c r="B92"/>
      <c r="C92"/>
      <c r="D92"/>
      <c r="E92"/>
      <c r="F92"/>
      <c r="G92"/>
      <c r="H92"/>
    </row>
    <row r="93" spans="1:10" ht="15" x14ac:dyDescent="0.25">
      <c r="A93"/>
      <c r="B93"/>
      <c r="C93"/>
      <c r="D93"/>
      <c r="E93"/>
      <c r="F93"/>
      <c r="G93"/>
      <c r="H93"/>
      <c r="J93" s="81"/>
    </row>
    <row r="94" spans="1:10" ht="15" x14ac:dyDescent="0.25">
      <c r="A94"/>
      <c r="B94"/>
      <c r="C94"/>
      <c r="D94"/>
      <c r="E94"/>
      <c r="F94"/>
      <c r="G94"/>
      <c r="H94"/>
      <c r="J94" s="81"/>
    </row>
    <row r="95" spans="1:10" ht="15" x14ac:dyDescent="0.25">
      <c r="A95"/>
      <c r="B95"/>
      <c r="C95"/>
      <c r="D95"/>
      <c r="E95"/>
      <c r="F95"/>
      <c r="G95"/>
      <c r="H95"/>
      <c r="J95" s="81"/>
    </row>
    <row r="96" spans="1:10" ht="15" x14ac:dyDescent="0.25">
      <c r="A96"/>
      <c r="B96"/>
      <c r="C96"/>
      <c r="D96"/>
      <c r="E96"/>
      <c r="F96"/>
      <c r="G96"/>
      <c r="H96"/>
      <c r="J96" s="81"/>
    </row>
    <row r="97" spans="1:10" ht="15" x14ac:dyDescent="0.25">
      <c r="A97"/>
      <c r="B97"/>
      <c r="C97"/>
      <c r="D97"/>
      <c r="E97"/>
      <c r="F97"/>
      <c r="G97"/>
      <c r="H97"/>
      <c r="J97" s="81">
        <v>42750</v>
      </c>
    </row>
    <row r="98" spans="1:10" ht="15" x14ac:dyDescent="0.25">
      <c r="A98"/>
      <c r="B98"/>
      <c r="C98"/>
      <c r="D98"/>
      <c r="E98"/>
      <c r="F98"/>
      <c r="G98"/>
      <c r="H98"/>
      <c r="J98" s="81">
        <v>4645.3</v>
      </c>
    </row>
    <row r="99" spans="1:10" ht="15" x14ac:dyDescent="0.25">
      <c r="A99"/>
      <c r="B99"/>
      <c r="C99"/>
      <c r="D99"/>
      <c r="E99"/>
      <c r="F99"/>
      <c r="G99"/>
      <c r="H99"/>
      <c r="J99" s="81"/>
    </row>
    <row r="100" spans="1:10" ht="15" x14ac:dyDescent="0.25">
      <c r="A100"/>
      <c r="B100"/>
      <c r="C100"/>
      <c r="D100"/>
      <c r="E100"/>
      <c r="F100"/>
      <c r="G100"/>
      <c r="H100"/>
      <c r="J100" s="253">
        <v>184355</v>
      </c>
    </row>
    <row r="101" spans="1:10" ht="15" x14ac:dyDescent="0.25">
      <c r="A101"/>
      <c r="B101"/>
      <c r="C101"/>
      <c r="D101"/>
      <c r="E101"/>
      <c r="F101"/>
      <c r="G101"/>
      <c r="H101"/>
    </row>
    <row r="102" spans="1:10" ht="15" x14ac:dyDescent="0.25">
      <c r="A102"/>
      <c r="B102"/>
      <c r="C102"/>
      <c r="D102"/>
      <c r="E102"/>
      <c r="F102"/>
      <c r="G102"/>
      <c r="H102"/>
    </row>
    <row r="103" spans="1:10" ht="15" x14ac:dyDescent="0.25">
      <c r="A103"/>
      <c r="B103"/>
      <c r="C103"/>
      <c r="D103"/>
      <c r="E103"/>
      <c r="F103"/>
      <c r="G103"/>
      <c r="H103"/>
      <c r="J103" s="81">
        <f>J100-J98-J97</f>
        <v>136959.70000000001</v>
      </c>
    </row>
    <row r="104" spans="1:10" ht="15" x14ac:dyDescent="0.25">
      <c r="A104"/>
      <c r="B104"/>
      <c r="C104"/>
      <c r="D104"/>
      <c r="E104"/>
      <c r="F104"/>
      <c r="G104"/>
      <c r="H104"/>
    </row>
    <row r="105" spans="1:10" ht="15" x14ac:dyDescent="0.25">
      <c r="A105"/>
      <c r="B105"/>
      <c r="C105"/>
      <c r="D105"/>
      <c r="E105"/>
      <c r="F105"/>
      <c r="G105"/>
      <c r="H105"/>
    </row>
    <row r="106" spans="1:10" ht="15" x14ac:dyDescent="0.25">
      <c r="A106"/>
      <c r="B106"/>
      <c r="C106"/>
      <c r="D106"/>
      <c r="E106"/>
      <c r="F106"/>
      <c r="G106"/>
      <c r="H106"/>
    </row>
    <row r="107" spans="1:10" ht="15" x14ac:dyDescent="0.25">
      <c r="A107"/>
      <c r="B107"/>
      <c r="C107"/>
      <c r="D107"/>
      <c r="E107"/>
      <c r="F107"/>
      <c r="G107"/>
      <c r="H107"/>
    </row>
    <row r="108" spans="1:10" ht="15" x14ac:dyDescent="0.25">
      <c r="A108"/>
      <c r="B108"/>
      <c r="C108"/>
      <c r="D108"/>
      <c r="E108"/>
      <c r="F108"/>
      <c r="G108"/>
      <c r="H108"/>
    </row>
    <row r="109" spans="1:10" ht="15" x14ac:dyDescent="0.25">
      <c r="A109"/>
      <c r="B109"/>
      <c r="C109"/>
      <c r="D109"/>
      <c r="E109"/>
      <c r="F109"/>
      <c r="G109"/>
      <c r="H109"/>
    </row>
    <row r="110" spans="1:10" ht="15" x14ac:dyDescent="0.25">
      <c r="A110"/>
      <c r="B110"/>
      <c r="C110"/>
      <c r="D110"/>
      <c r="E110"/>
      <c r="F110"/>
      <c r="G110"/>
      <c r="H110"/>
    </row>
    <row r="111" spans="1:10" ht="15" x14ac:dyDescent="0.25">
      <c r="A111"/>
      <c r="B111"/>
      <c r="C111"/>
      <c r="D111"/>
      <c r="E111"/>
      <c r="F111"/>
      <c r="G111"/>
      <c r="H111"/>
    </row>
    <row r="112" spans="1:10" ht="15" x14ac:dyDescent="0.25">
      <c r="A112"/>
      <c r="B112"/>
      <c r="C112"/>
      <c r="D112"/>
      <c r="E112"/>
      <c r="F112"/>
      <c r="G112"/>
      <c r="H112"/>
    </row>
    <row r="113" spans="1:8" ht="15" x14ac:dyDescent="0.25">
      <c r="A113"/>
      <c r="B113"/>
      <c r="C113"/>
      <c r="D113"/>
      <c r="E113"/>
      <c r="F113"/>
      <c r="G113"/>
      <c r="H113"/>
    </row>
    <row r="114" spans="1:8" ht="15" x14ac:dyDescent="0.25">
      <c r="A114"/>
      <c r="B114"/>
      <c r="C114"/>
      <c r="D114"/>
      <c r="E114"/>
      <c r="F114"/>
      <c r="G114"/>
      <c r="H114"/>
    </row>
    <row r="115" spans="1:8" ht="15" x14ac:dyDescent="0.25">
      <c r="A115"/>
      <c r="B115"/>
      <c r="C115"/>
      <c r="D115"/>
      <c r="E115"/>
      <c r="F115"/>
      <c r="G115"/>
      <c r="H115"/>
    </row>
    <row r="116" spans="1:8" ht="15" x14ac:dyDescent="0.25">
      <c r="A116"/>
      <c r="B116"/>
      <c r="C116"/>
      <c r="D116"/>
      <c r="E116"/>
      <c r="F116"/>
      <c r="G116"/>
      <c r="H116"/>
    </row>
    <row r="117" spans="1:8" ht="15" x14ac:dyDescent="0.25">
      <c r="A117"/>
      <c r="B117"/>
      <c r="C117"/>
      <c r="D117"/>
      <c r="E117"/>
      <c r="F117"/>
      <c r="G117"/>
      <c r="H117"/>
    </row>
    <row r="118" spans="1:8" ht="15" x14ac:dyDescent="0.25">
      <c r="A118"/>
      <c r="B118"/>
      <c r="C118"/>
      <c r="D118"/>
      <c r="E118"/>
      <c r="F118"/>
      <c r="G118"/>
      <c r="H118"/>
    </row>
    <row r="119" spans="1:8" ht="15" x14ac:dyDescent="0.25">
      <c r="A119"/>
      <c r="B119"/>
      <c r="C119"/>
      <c r="D119"/>
      <c r="E119"/>
      <c r="F119"/>
      <c r="G119"/>
      <c r="H119"/>
    </row>
    <row r="120" spans="1:8" ht="15" x14ac:dyDescent="0.25">
      <c r="A120"/>
      <c r="B120"/>
      <c r="C120"/>
      <c r="D120"/>
      <c r="E120"/>
      <c r="F120"/>
      <c r="G120"/>
      <c r="H120"/>
    </row>
    <row r="121" spans="1:8" ht="15" x14ac:dyDescent="0.25">
      <c r="A121"/>
      <c r="B121"/>
      <c r="C121"/>
      <c r="D121"/>
      <c r="E121"/>
      <c r="F121"/>
      <c r="G121"/>
      <c r="H121"/>
    </row>
    <row r="122" spans="1:8" ht="15" x14ac:dyDescent="0.25">
      <c r="A122"/>
      <c r="B122"/>
      <c r="C122"/>
      <c r="D122"/>
      <c r="E122"/>
      <c r="F122"/>
      <c r="G122"/>
      <c r="H122"/>
    </row>
    <row r="123" spans="1:8" ht="15" x14ac:dyDescent="0.25">
      <c r="A123"/>
      <c r="B123"/>
      <c r="C123"/>
      <c r="D123"/>
      <c r="E123"/>
      <c r="F123"/>
      <c r="G123"/>
      <c r="H123"/>
    </row>
    <row r="124" spans="1:8" ht="15" x14ac:dyDescent="0.25">
      <c r="A124"/>
      <c r="B124"/>
      <c r="C124"/>
      <c r="D124"/>
      <c r="E124"/>
      <c r="F124"/>
      <c r="G124"/>
      <c r="H124"/>
    </row>
    <row r="125" spans="1:8" ht="15" x14ac:dyDescent="0.25">
      <c r="A125"/>
      <c r="B125"/>
      <c r="C125"/>
      <c r="D125"/>
      <c r="E125"/>
      <c r="F125"/>
      <c r="G125"/>
      <c r="H125"/>
    </row>
    <row r="126" spans="1:8" ht="15" x14ac:dyDescent="0.25">
      <c r="A126"/>
      <c r="B126"/>
      <c r="C126"/>
      <c r="D126"/>
      <c r="E126"/>
      <c r="F126"/>
      <c r="G126"/>
      <c r="H126"/>
    </row>
    <row r="127" spans="1:8" ht="15" x14ac:dyDescent="0.25">
      <c r="A127"/>
      <c r="B127"/>
      <c r="C127"/>
      <c r="D127"/>
      <c r="E127"/>
      <c r="F127"/>
      <c r="G127"/>
      <c r="H127"/>
    </row>
    <row r="128" spans="1:8" ht="15" x14ac:dyDescent="0.25">
      <c r="A128"/>
      <c r="B128"/>
      <c r="C128"/>
      <c r="D128"/>
      <c r="E128"/>
      <c r="F128"/>
      <c r="G128"/>
      <c r="H128"/>
    </row>
    <row r="129" spans="1:8" ht="15" x14ac:dyDescent="0.25">
      <c r="A129"/>
      <c r="B129"/>
      <c r="C129"/>
      <c r="D129"/>
      <c r="E129"/>
      <c r="F129"/>
      <c r="G129"/>
      <c r="H129"/>
    </row>
    <row r="130" spans="1:8" ht="15" x14ac:dyDescent="0.25">
      <c r="A130"/>
      <c r="B130"/>
      <c r="C130"/>
      <c r="D130"/>
      <c r="E130"/>
      <c r="F130"/>
      <c r="G130"/>
      <c r="H130"/>
    </row>
    <row r="131" spans="1:8" ht="15" x14ac:dyDescent="0.25">
      <c r="A131"/>
      <c r="B131"/>
      <c r="C131"/>
      <c r="D131"/>
      <c r="E131"/>
      <c r="F131"/>
      <c r="G131"/>
      <c r="H131"/>
    </row>
    <row r="132" spans="1:8" ht="15" x14ac:dyDescent="0.25">
      <c r="A132"/>
      <c r="B132"/>
      <c r="C132"/>
      <c r="D132"/>
      <c r="E132"/>
      <c r="F132"/>
      <c r="G132"/>
      <c r="H132"/>
    </row>
    <row r="133" spans="1:8" ht="15" x14ac:dyDescent="0.25">
      <c r="A133"/>
      <c r="B133"/>
      <c r="C133"/>
      <c r="D133"/>
      <c r="E133"/>
      <c r="F133"/>
      <c r="G133"/>
      <c r="H133"/>
    </row>
    <row r="134" spans="1:8" ht="15" x14ac:dyDescent="0.25">
      <c r="A134"/>
      <c r="B134"/>
      <c r="C134"/>
      <c r="D134"/>
      <c r="E134"/>
      <c r="F134"/>
      <c r="G134"/>
      <c r="H134"/>
    </row>
    <row r="135" spans="1:8" ht="15" x14ac:dyDescent="0.25">
      <c r="A135"/>
      <c r="B135"/>
      <c r="C135"/>
      <c r="D135"/>
      <c r="E135"/>
      <c r="F135"/>
      <c r="G135"/>
      <c r="H135"/>
    </row>
    <row r="136" spans="1:8" ht="15" x14ac:dyDescent="0.25">
      <c r="A136"/>
      <c r="B136"/>
      <c r="C136"/>
      <c r="D136"/>
      <c r="E136"/>
      <c r="F136"/>
      <c r="G136"/>
      <c r="H136"/>
    </row>
    <row r="137" spans="1:8" ht="15" x14ac:dyDescent="0.25">
      <c r="A137"/>
      <c r="B137"/>
      <c r="C137"/>
      <c r="D137"/>
      <c r="E137"/>
      <c r="F137"/>
      <c r="G137"/>
      <c r="H137"/>
    </row>
    <row r="138" spans="1:8" ht="15" x14ac:dyDescent="0.25">
      <c r="A138"/>
      <c r="B138"/>
      <c r="C138"/>
      <c r="D138"/>
      <c r="E138"/>
      <c r="F138"/>
      <c r="G138"/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/>
      <c r="B174"/>
      <c r="C174"/>
      <c r="D174"/>
      <c r="E174"/>
      <c r="F174"/>
      <c r="G174"/>
      <c r="H174"/>
    </row>
    <row r="175" spans="1:8" ht="15" x14ac:dyDescent="0.25">
      <c r="A175"/>
      <c r="B175"/>
      <c r="C175"/>
      <c r="D175"/>
      <c r="E175"/>
      <c r="F175"/>
      <c r="G175"/>
      <c r="H175"/>
    </row>
    <row r="176" spans="1:8" ht="15" x14ac:dyDescent="0.25">
      <c r="A176"/>
      <c r="B176"/>
      <c r="C176"/>
      <c r="D176"/>
      <c r="E176"/>
      <c r="F176"/>
      <c r="G176"/>
      <c r="H176"/>
    </row>
    <row r="177" spans="1:8" ht="15" x14ac:dyDescent="0.25">
      <c r="A177"/>
      <c r="B177"/>
      <c r="C177"/>
      <c r="D177"/>
      <c r="E177"/>
      <c r="F177"/>
      <c r="G177"/>
      <c r="H177"/>
    </row>
    <row r="178" spans="1:8" ht="15" x14ac:dyDescent="0.25">
      <c r="A178"/>
      <c r="B178"/>
      <c r="C178"/>
      <c r="D178"/>
      <c r="E178"/>
      <c r="F178"/>
      <c r="G178"/>
      <c r="H178"/>
    </row>
    <row r="179" spans="1:8" ht="15" x14ac:dyDescent="0.25">
      <c r="A179"/>
      <c r="B179"/>
      <c r="C179"/>
      <c r="D179"/>
      <c r="E179"/>
      <c r="F179"/>
      <c r="G179"/>
      <c r="H179"/>
    </row>
    <row r="180" spans="1:8" ht="15" x14ac:dyDescent="0.25">
      <c r="A180"/>
      <c r="B180"/>
      <c r="C180"/>
      <c r="D180"/>
      <c r="E180"/>
      <c r="F180"/>
      <c r="G180"/>
      <c r="H180"/>
    </row>
    <row r="181" spans="1:8" ht="15" x14ac:dyDescent="0.25">
      <c r="A181"/>
      <c r="B181"/>
      <c r="C181"/>
      <c r="D181"/>
      <c r="E181"/>
      <c r="F181"/>
      <c r="G181"/>
      <c r="H181"/>
    </row>
    <row r="182" spans="1:8" ht="15" x14ac:dyDescent="0.25">
      <c r="A182"/>
      <c r="B182"/>
      <c r="C182"/>
      <c r="D182"/>
      <c r="E182"/>
      <c r="F182"/>
      <c r="G182"/>
      <c r="H182"/>
    </row>
    <row r="183" spans="1:8" ht="15" x14ac:dyDescent="0.25">
      <c r="A183"/>
      <c r="B183"/>
      <c r="C183"/>
      <c r="D183"/>
      <c r="E183"/>
      <c r="F183"/>
      <c r="G183"/>
      <c r="H183"/>
    </row>
    <row r="184" spans="1:8" ht="15" x14ac:dyDescent="0.25">
      <c r="A184"/>
      <c r="B184"/>
      <c r="C184"/>
      <c r="D184"/>
      <c r="E184"/>
      <c r="F184"/>
      <c r="G184"/>
      <c r="H184"/>
    </row>
    <row r="185" spans="1:8" ht="15" x14ac:dyDescent="0.25">
      <c r="A185"/>
      <c r="B185"/>
      <c r="C185"/>
      <c r="D185"/>
      <c r="E185"/>
      <c r="F185"/>
      <c r="G185"/>
      <c r="H185"/>
    </row>
    <row r="186" spans="1:8" ht="15" x14ac:dyDescent="0.25">
      <c r="A186"/>
      <c r="B186"/>
      <c r="C186"/>
      <c r="D186"/>
      <c r="E186"/>
      <c r="F186"/>
      <c r="G186"/>
      <c r="H186"/>
    </row>
    <row r="187" spans="1:8" ht="15" x14ac:dyDescent="0.25">
      <c r="A187"/>
      <c r="B187"/>
      <c r="C187"/>
      <c r="D187"/>
      <c r="E187"/>
      <c r="F187"/>
      <c r="G187"/>
      <c r="H187"/>
    </row>
    <row r="188" spans="1:8" ht="15" x14ac:dyDescent="0.25">
      <c r="A188"/>
      <c r="B188"/>
      <c r="C188"/>
      <c r="D188"/>
      <c r="E188"/>
      <c r="F188"/>
      <c r="G188"/>
      <c r="H188"/>
    </row>
    <row r="189" spans="1:8" ht="15" x14ac:dyDescent="0.25">
      <c r="A189"/>
      <c r="B189"/>
      <c r="C189"/>
      <c r="D189"/>
      <c r="E189"/>
      <c r="F189"/>
      <c r="G189"/>
      <c r="H189"/>
    </row>
    <row r="190" spans="1:8" ht="15" x14ac:dyDescent="0.25">
      <c r="A190"/>
      <c r="B190"/>
      <c r="C190"/>
      <c r="D190"/>
      <c r="E190"/>
      <c r="F190"/>
      <c r="G190"/>
      <c r="H190"/>
    </row>
    <row r="191" spans="1:8" ht="15" x14ac:dyDescent="0.25">
      <c r="A191"/>
      <c r="B191"/>
      <c r="C191"/>
      <c r="D191"/>
      <c r="E191"/>
      <c r="F191"/>
      <c r="G191"/>
      <c r="H191"/>
    </row>
    <row r="192" spans="1:8" ht="15" x14ac:dyDescent="0.25">
      <c r="A192"/>
      <c r="B192"/>
      <c r="C192"/>
      <c r="D192"/>
      <c r="E192"/>
      <c r="F192"/>
      <c r="G192"/>
      <c r="H192"/>
    </row>
    <row r="193" spans="1:8" ht="15" x14ac:dyDescent="0.25">
      <c r="A193"/>
      <c r="B193"/>
      <c r="C193"/>
      <c r="D193"/>
      <c r="E193"/>
      <c r="F193"/>
      <c r="G193"/>
      <c r="H193"/>
    </row>
    <row r="194" spans="1:8" ht="15" x14ac:dyDescent="0.25">
      <c r="A194"/>
      <c r="B194"/>
      <c r="C194"/>
      <c r="D194"/>
      <c r="E194"/>
      <c r="F194"/>
      <c r="G194"/>
      <c r="H194"/>
    </row>
    <row r="195" spans="1:8" ht="15" x14ac:dyDescent="0.25">
      <c r="A195"/>
      <c r="B195"/>
      <c r="C195"/>
      <c r="D195"/>
      <c r="E195"/>
      <c r="F195"/>
      <c r="G195"/>
      <c r="H195"/>
    </row>
    <row r="196" spans="1:8" ht="15" x14ac:dyDescent="0.25">
      <c r="A196"/>
      <c r="B196"/>
      <c r="C196"/>
      <c r="D196"/>
      <c r="E196"/>
      <c r="F196"/>
      <c r="G196"/>
      <c r="H196"/>
    </row>
    <row r="197" spans="1:8" ht="15" x14ac:dyDescent="0.25">
      <c r="A197"/>
      <c r="B197"/>
      <c r="C197"/>
      <c r="D197"/>
      <c r="E197"/>
      <c r="F197"/>
      <c r="G197"/>
      <c r="H197"/>
    </row>
    <row r="198" spans="1:8" ht="15" x14ac:dyDescent="0.25">
      <c r="A198"/>
      <c r="B198" s="144"/>
      <c r="C198" s="144"/>
      <c r="D198" s="144"/>
      <c r="E198" s="144"/>
      <c r="F198" s="144"/>
      <c r="G198"/>
      <c r="H198"/>
    </row>
    <row r="199" spans="1:8" ht="15" x14ac:dyDescent="0.25">
      <c r="A199"/>
      <c r="B199" s="144"/>
      <c r="C199" s="144"/>
      <c r="D199" s="144"/>
      <c r="E199" s="144"/>
      <c r="F199" s="144"/>
      <c r="G199"/>
      <c r="H199"/>
    </row>
    <row r="200" spans="1:8" ht="15" x14ac:dyDescent="0.25">
      <c r="A200"/>
      <c r="B200" s="144"/>
      <c r="C200" s="144"/>
      <c r="D200" s="144"/>
      <c r="E200" s="144"/>
      <c r="F200" s="144"/>
      <c r="G200"/>
      <c r="H200"/>
    </row>
    <row r="201" spans="1:8" ht="15" x14ac:dyDescent="0.25">
      <c r="A201"/>
      <c r="B201" s="144"/>
      <c r="C201" s="144"/>
      <c r="D201" s="144"/>
      <c r="E201" s="144"/>
      <c r="F201" s="144"/>
      <c r="G201"/>
      <c r="H201"/>
    </row>
    <row r="202" spans="1:8" ht="15" x14ac:dyDescent="0.25">
      <c r="A202"/>
      <c r="B202" s="144"/>
      <c r="C202" s="144"/>
      <c r="D202" s="144"/>
      <c r="E202" s="144"/>
      <c r="F202" s="144"/>
      <c r="G202"/>
      <c r="H202"/>
    </row>
    <row r="203" spans="1:8" ht="15" x14ac:dyDescent="0.25">
      <c r="A203"/>
      <c r="B203" s="144"/>
      <c r="C203" s="144"/>
      <c r="D203" s="144"/>
      <c r="E203" s="144"/>
      <c r="F203" s="144"/>
      <c r="G203"/>
      <c r="H203"/>
    </row>
    <row r="204" spans="1:8" ht="15" x14ac:dyDescent="0.25">
      <c r="A204"/>
      <c r="B204" s="144"/>
      <c r="C204" s="144"/>
      <c r="D204" s="144"/>
      <c r="E204" s="144"/>
      <c r="F204" s="144"/>
      <c r="G204"/>
      <c r="H204"/>
    </row>
    <row r="205" spans="1:8" ht="15" x14ac:dyDescent="0.25">
      <c r="A205"/>
      <c r="B205" s="144"/>
      <c r="C205" s="144"/>
      <c r="D205" s="144"/>
      <c r="E205" s="144"/>
      <c r="F205" s="144"/>
      <c r="G205"/>
      <c r="H205"/>
    </row>
    <row r="206" spans="1:8" ht="15" x14ac:dyDescent="0.25">
      <c r="A206"/>
      <c r="B206" s="170"/>
      <c r="C206" s="170"/>
      <c r="D206" s="170"/>
      <c r="E206" s="170"/>
      <c r="F206" s="170"/>
      <c r="G206" s="114"/>
      <c r="H206" s="114"/>
    </row>
    <row r="207" spans="1:8" ht="15" x14ac:dyDescent="0.25">
      <c r="A207"/>
      <c r="B207" s="170"/>
      <c r="C207" s="170"/>
      <c r="D207" s="170"/>
      <c r="E207" s="170"/>
      <c r="F207" s="170"/>
      <c r="G207" s="114"/>
      <c r="H207" s="114"/>
    </row>
    <row r="208" spans="1:8" ht="15" x14ac:dyDescent="0.25">
      <c r="A208"/>
      <c r="B208" s="170"/>
      <c r="C208" s="170"/>
      <c r="D208" s="170"/>
      <c r="E208" s="170"/>
      <c r="F208" s="170"/>
      <c r="G208" s="114"/>
      <c r="H208" s="114"/>
    </row>
    <row r="209" spans="1:8" ht="15" x14ac:dyDescent="0.25">
      <c r="A209" s="114"/>
      <c r="B209" s="170"/>
      <c r="C209" s="170"/>
      <c r="D209" s="170"/>
      <c r="E209" s="170"/>
      <c r="F209" s="170"/>
      <c r="G209" s="114"/>
      <c r="H209" s="114"/>
    </row>
    <row r="210" spans="1:8" ht="15" x14ac:dyDescent="0.25">
      <c r="A210" s="114"/>
      <c r="B210" s="170"/>
      <c r="C210" s="170"/>
      <c r="D210" s="170"/>
      <c r="E210" s="170"/>
      <c r="F210" s="170"/>
      <c r="G210" s="114"/>
      <c r="H210" s="114"/>
    </row>
    <row r="211" spans="1:8" ht="15" x14ac:dyDescent="0.25">
      <c r="A211" s="114"/>
      <c r="B211" s="170"/>
      <c r="C211" s="170"/>
      <c r="D211" s="170"/>
      <c r="E211" s="170"/>
      <c r="F211" s="170"/>
      <c r="G211" s="114"/>
      <c r="H211" s="114"/>
    </row>
    <row r="212" spans="1:8" ht="15" x14ac:dyDescent="0.25">
      <c r="A212" s="114"/>
      <c r="B212" s="170"/>
      <c r="C212" s="170"/>
      <c r="D212" s="170"/>
      <c r="E212" s="170"/>
      <c r="F212" s="170"/>
      <c r="G212" s="114"/>
      <c r="H212" s="114"/>
    </row>
    <row r="213" spans="1:8" ht="15" x14ac:dyDescent="0.25">
      <c r="A213" s="114"/>
      <c r="B213" s="170"/>
      <c r="C213" s="170"/>
      <c r="D213" s="170"/>
      <c r="E213" s="170"/>
      <c r="F213" s="170"/>
      <c r="G213" s="114"/>
      <c r="H213" s="114"/>
    </row>
    <row r="214" spans="1:8" ht="15" x14ac:dyDescent="0.25">
      <c r="A214" s="114"/>
      <c r="B214" s="170"/>
      <c r="C214" s="170"/>
      <c r="D214" s="170"/>
      <c r="E214" s="170"/>
      <c r="F214" s="170"/>
      <c r="G214" s="114"/>
      <c r="H214" s="114"/>
    </row>
    <row r="215" spans="1:8" ht="15" x14ac:dyDescent="0.25">
      <c r="A215" s="114"/>
      <c r="B215" s="170"/>
      <c r="C215" s="170"/>
      <c r="D215" s="170"/>
      <c r="E215" s="170"/>
      <c r="F215" s="170"/>
      <c r="G215" s="114"/>
      <c r="H215" s="114"/>
    </row>
    <row r="216" spans="1:8" ht="15" x14ac:dyDescent="0.25">
      <c r="A216" s="114"/>
      <c r="B216" s="170"/>
      <c r="C216" s="170"/>
      <c r="D216" s="170"/>
      <c r="E216" s="170"/>
      <c r="F216" s="170"/>
      <c r="G216" s="114"/>
      <c r="H216" s="114"/>
    </row>
    <row r="217" spans="1:8" ht="15" x14ac:dyDescent="0.25">
      <c r="A217" s="114"/>
      <c r="B217" s="170"/>
      <c r="C217" s="170"/>
      <c r="D217" s="170"/>
      <c r="E217" s="170"/>
      <c r="F217" s="170"/>
      <c r="G217" s="114"/>
      <c r="H217" s="114"/>
    </row>
    <row r="218" spans="1:8" ht="15" x14ac:dyDescent="0.25">
      <c r="A218" s="114"/>
      <c r="B218" s="170"/>
      <c r="C218" s="170"/>
      <c r="D218" s="170"/>
      <c r="E218" s="170"/>
      <c r="F218" s="170"/>
      <c r="G218" s="114"/>
      <c r="H218" s="114"/>
    </row>
    <row r="219" spans="1:8" ht="15" x14ac:dyDescent="0.25">
      <c r="A219" s="114"/>
      <c r="B219" s="170"/>
      <c r="C219" s="170"/>
      <c r="D219" s="170"/>
      <c r="E219" s="170"/>
      <c r="F219" s="170"/>
      <c r="G219" s="114"/>
      <c r="H219" s="114"/>
    </row>
    <row r="220" spans="1:8" ht="15" x14ac:dyDescent="0.25">
      <c r="A220" s="114"/>
      <c r="B220" s="170"/>
      <c r="C220" s="170"/>
      <c r="D220" s="170"/>
      <c r="E220" s="170"/>
      <c r="F220" s="170"/>
      <c r="G220" s="114"/>
      <c r="H220" s="114"/>
    </row>
    <row r="221" spans="1:8" ht="15" x14ac:dyDescent="0.25">
      <c r="A221" s="114"/>
      <c r="B221" s="170"/>
      <c r="C221" s="170"/>
      <c r="D221" s="170"/>
      <c r="E221" s="170"/>
      <c r="F221" s="170"/>
      <c r="G221" s="114"/>
      <c r="H221" s="114"/>
    </row>
    <row r="222" spans="1:8" ht="15" x14ac:dyDescent="0.25">
      <c r="A222" s="114"/>
      <c r="B222" s="170"/>
      <c r="C222" s="170"/>
      <c r="D222" s="170"/>
      <c r="E222" s="170"/>
      <c r="F222" s="170"/>
      <c r="G222" s="114"/>
      <c r="H222" s="114"/>
    </row>
    <row r="223" spans="1:8" ht="15" x14ac:dyDescent="0.25">
      <c r="A223" s="114"/>
      <c r="B223" s="170"/>
      <c r="C223" s="170"/>
      <c r="D223" s="170"/>
      <c r="E223" s="170"/>
      <c r="F223" s="170"/>
      <c r="G223" s="114"/>
      <c r="H223" s="114"/>
    </row>
    <row r="224" spans="1:8" ht="15" x14ac:dyDescent="0.25">
      <c r="A224" s="114"/>
      <c r="B224" s="170"/>
      <c r="C224" s="170"/>
      <c r="D224" s="170"/>
      <c r="E224" s="170"/>
      <c r="F224" s="170"/>
      <c r="G224" s="114"/>
      <c r="H224" s="114"/>
    </row>
    <row r="225" spans="1:8" ht="15" x14ac:dyDescent="0.25">
      <c r="A225" s="114"/>
      <c r="B225" s="170"/>
      <c r="C225" s="170"/>
      <c r="D225" s="170"/>
      <c r="E225" s="170"/>
      <c r="F225" s="170"/>
      <c r="G225" s="114"/>
      <c r="H225" s="114"/>
    </row>
    <row r="226" spans="1:8" ht="15" x14ac:dyDescent="0.25">
      <c r="A226" s="114"/>
      <c r="B226" s="170"/>
      <c r="C226" s="170"/>
      <c r="D226" s="170"/>
      <c r="E226" s="170"/>
      <c r="F226" s="170"/>
      <c r="G226" s="114"/>
      <c r="H226" s="114"/>
    </row>
    <row r="227" spans="1:8" ht="15" x14ac:dyDescent="0.25">
      <c r="A227" s="114"/>
      <c r="B227" s="170"/>
      <c r="C227" s="170"/>
      <c r="D227" s="170"/>
      <c r="E227" s="170"/>
      <c r="F227" s="170"/>
      <c r="G227" s="114"/>
      <c r="H227" s="114"/>
    </row>
    <row r="228" spans="1:8" ht="15" x14ac:dyDescent="0.25">
      <c r="A228" s="114"/>
      <c r="B228" s="170"/>
      <c r="C228" s="170"/>
      <c r="D228" s="170"/>
      <c r="E228" s="170"/>
      <c r="F228" s="170"/>
      <c r="G228" s="114"/>
      <c r="H228" s="114"/>
    </row>
    <row r="229" spans="1:8" ht="15" x14ac:dyDescent="0.25">
      <c r="A229" s="114"/>
      <c r="B229" s="170"/>
      <c r="C229" s="170"/>
      <c r="D229" s="170"/>
      <c r="E229" s="170"/>
      <c r="F229" s="170"/>
      <c r="G229" s="114"/>
      <c r="H229" s="114"/>
    </row>
    <row r="230" spans="1:8" ht="15" x14ac:dyDescent="0.25">
      <c r="A230" s="114"/>
      <c r="B230" s="170"/>
      <c r="C230" s="170"/>
      <c r="D230" s="170"/>
      <c r="E230" s="170"/>
      <c r="F230" s="170"/>
      <c r="G230" s="114"/>
      <c r="H230" s="114"/>
    </row>
    <row r="231" spans="1:8" ht="15" x14ac:dyDescent="0.25">
      <c r="A231" s="114"/>
      <c r="B231" s="170"/>
      <c r="C231" s="170"/>
      <c r="D231" s="170"/>
      <c r="E231" s="170"/>
      <c r="F231" s="170"/>
      <c r="G231" s="114"/>
      <c r="H231" s="114"/>
    </row>
    <row r="232" spans="1:8" ht="15" x14ac:dyDescent="0.25">
      <c r="A232" s="114"/>
      <c r="B232" s="170"/>
      <c r="C232" s="170"/>
      <c r="D232" s="170"/>
      <c r="E232" s="170"/>
      <c r="F232" s="170"/>
      <c r="G232" s="114"/>
      <c r="H232" s="114"/>
    </row>
    <row r="233" spans="1:8" ht="15" x14ac:dyDescent="0.25">
      <c r="A233" s="114"/>
      <c r="B233" s="170"/>
      <c r="C233" s="170"/>
      <c r="D233" s="170"/>
      <c r="E233" s="170"/>
      <c r="F233" s="170"/>
      <c r="G233" s="114"/>
      <c r="H233" s="114"/>
    </row>
    <row r="234" spans="1:8" ht="15" x14ac:dyDescent="0.25">
      <c r="A234" s="114"/>
      <c r="B234" s="170"/>
      <c r="C234" s="170"/>
      <c r="D234" s="170"/>
      <c r="E234" s="170"/>
      <c r="F234" s="170"/>
      <c r="G234" s="114"/>
      <c r="H234" s="114"/>
    </row>
    <row r="235" spans="1:8" ht="15" x14ac:dyDescent="0.25">
      <c r="A235" s="114"/>
      <c r="B235" s="170"/>
      <c r="C235" s="170"/>
      <c r="D235" s="170"/>
      <c r="E235" s="170"/>
      <c r="F235" s="170"/>
      <c r="G235" s="114"/>
      <c r="H235" s="114"/>
    </row>
    <row r="236" spans="1:8" ht="15" x14ac:dyDescent="0.25">
      <c r="A236" s="114"/>
      <c r="B236" s="170"/>
      <c r="C236" s="170"/>
      <c r="D236" s="170"/>
      <c r="E236" s="170"/>
      <c r="F236" s="170"/>
      <c r="G236" s="114"/>
      <c r="H236" s="114"/>
    </row>
  </sheetData>
  <pageMargins left="0" right="0" top="0" bottom="0" header="0.31496062992125984" footer="0.31496062992125984"/>
  <pageSetup paperSize="9" scale="64" fitToHeight="0" orientation="portrait" r:id="rId2"/>
  <colBreaks count="1" manualBreakCount="1">
    <brk id="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82"/>
  <sheetViews>
    <sheetView showGridLines="0" zoomScaleNormal="100" zoomScaleSheetLayoutView="70" workbookViewId="0">
      <pane ySplit="26" topLeftCell="A27" activePane="bottomLeft" state="frozen"/>
      <selection pane="bottomLeft" activeCell="I64" sqref="I64"/>
    </sheetView>
  </sheetViews>
  <sheetFormatPr defaultColWidth="8.85546875" defaultRowHeight="12" x14ac:dyDescent="0.2"/>
  <cols>
    <col min="1" max="1" width="60.7109375" style="61" customWidth="1"/>
    <col min="2" max="2" width="13.7109375" style="81" customWidth="1"/>
    <col min="3" max="3" width="14.7109375" style="81" customWidth="1"/>
    <col min="4" max="4" width="13.7109375" style="81" customWidth="1"/>
    <col min="5" max="5" width="15.85546875" style="81" customWidth="1"/>
    <col min="6" max="6" width="17.28515625" style="61" customWidth="1"/>
    <col min="7" max="7" width="9.7109375" style="61" customWidth="1"/>
    <col min="8" max="8" width="8.85546875" style="61" customWidth="1"/>
    <col min="9" max="9" width="10.85546875" style="61" customWidth="1"/>
    <col min="10" max="10" width="14.42578125" style="61" customWidth="1"/>
    <col min="11" max="11" width="13" style="61" customWidth="1"/>
    <col min="12" max="12" width="11.85546875" style="61" bestFit="1" customWidth="1"/>
    <col min="13" max="13" width="12.140625" style="61" customWidth="1"/>
    <col min="14" max="16384" width="8.85546875" style="61"/>
  </cols>
  <sheetData>
    <row r="1" spans="1:13" x14ac:dyDescent="0.2">
      <c r="A1" s="442" t="s">
        <v>354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</row>
    <row r="2" spans="1:13" x14ac:dyDescent="0.2">
      <c r="A2" s="442"/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</row>
    <row r="3" spans="1:13" ht="33" customHeight="1" x14ac:dyDescent="0.2">
      <c r="A3" s="447" t="s">
        <v>331</v>
      </c>
      <c r="B3" s="439" t="s">
        <v>356</v>
      </c>
      <c r="C3" s="439" t="s">
        <v>357</v>
      </c>
      <c r="D3" s="439" t="s">
        <v>358</v>
      </c>
      <c r="E3" s="439" t="s">
        <v>342</v>
      </c>
      <c r="F3" s="439" t="s">
        <v>359</v>
      </c>
      <c r="G3" s="330"/>
      <c r="H3" s="444"/>
      <c r="I3" s="444"/>
      <c r="J3" s="444"/>
      <c r="K3" s="444"/>
      <c r="L3" s="444"/>
      <c r="M3" s="444"/>
    </row>
    <row r="4" spans="1:13" x14ac:dyDescent="0.2">
      <c r="A4" s="448"/>
      <c r="B4" s="440" t="s">
        <v>287</v>
      </c>
      <c r="C4" s="440"/>
      <c r="D4" s="440"/>
      <c r="E4" s="440"/>
      <c r="F4" s="440"/>
      <c r="G4" s="324"/>
      <c r="H4" s="444"/>
      <c r="I4" s="444"/>
      <c r="J4" s="444"/>
      <c r="K4" s="444"/>
      <c r="L4" s="444"/>
      <c r="M4" s="444"/>
    </row>
    <row r="5" spans="1:13" x14ac:dyDescent="0.2">
      <c r="A5" s="323">
        <v>1</v>
      </c>
      <c r="B5" s="268" t="s">
        <v>291</v>
      </c>
      <c r="C5" s="268" t="s">
        <v>292</v>
      </c>
      <c r="D5" s="268" t="s">
        <v>293</v>
      </c>
      <c r="E5" s="268" t="s">
        <v>325</v>
      </c>
      <c r="F5" s="268" t="s">
        <v>340</v>
      </c>
      <c r="G5" s="325"/>
      <c r="H5" s="325"/>
      <c r="I5" s="325"/>
      <c r="J5" s="325"/>
      <c r="K5" s="325"/>
      <c r="L5" s="325"/>
      <c r="M5" s="325"/>
    </row>
    <row r="6" spans="1:13" hidden="1" x14ac:dyDescent="0.2">
      <c r="A6" s="336"/>
      <c r="B6" s="337"/>
      <c r="C6" s="337"/>
      <c r="D6" s="337"/>
      <c r="E6" s="337"/>
      <c r="F6" s="337"/>
      <c r="G6" s="325"/>
      <c r="H6" s="325"/>
      <c r="I6" s="325"/>
      <c r="J6" s="325"/>
      <c r="K6" s="325"/>
      <c r="L6" s="325"/>
      <c r="M6" s="325"/>
    </row>
    <row r="7" spans="1:13" hidden="1" x14ac:dyDescent="0.2">
      <c r="A7" s="336"/>
      <c r="B7" s="337"/>
      <c r="C7" s="337"/>
      <c r="D7" s="337"/>
      <c r="E7" s="337"/>
      <c r="F7" s="337"/>
      <c r="G7" s="325"/>
      <c r="H7" s="325"/>
      <c r="I7" s="325"/>
      <c r="J7" s="325"/>
      <c r="K7" s="325"/>
      <c r="L7" s="325"/>
      <c r="M7" s="325"/>
    </row>
    <row r="8" spans="1:13" hidden="1" x14ac:dyDescent="0.2">
      <c r="A8" s="336"/>
      <c r="B8" s="337"/>
      <c r="C8" s="337"/>
      <c r="D8" s="337"/>
      <c r="E8" s="337"/>
      <c r="F8" s="337"/>
      <c r="G8" s="325"/>
      <c r="H8" s="325"/>
      <c r="I8" s="325"/>
      <c r="J8" s="325"/>
      <c r="K8" s="325"/>
      <c r="L8" s="325"/>
      <c r="M8" s="325"/>
    </row>
    <row r="9" spans="1:13" hidden="1" x14ac:dyDescent="0.2">
      <c r="A9" s="336"/>
      <c r="B9" s="337"/>
      <c r="C9" s="337"/>
      <c r="D9" s="337"/>
      <c r="E9" s="337"/>
      <c r="F9" s="337"/>
      <c r="G9" s="325"/>
      <c r="H9" s="325"/>
      <c r="I9" s="325"/>
      <c r="J9" s="325"/>
      <c r="K9" s="325"/>
      <c r="L9" s="325"/>
      <c r="M9" s="325"/>
    </row>
    <row r="10" spans="1:13" hidden="1" x14ac:dyDescent="0.2">
      <c r="A10" s="336"/>
      <c r="B10" s="337"/>
      <c r="C10" s="337"/>
      <c r="D10" s="337"/>
      <c r="E10" s="337"/>
      <c r="F10" s="337"/>
      <c r="G10" s="325"/>
      <c r="H10" s="325"/>
      <c r="I10" s="325"/>
      <c r="J10" s="325"/>
      <c r="K10" s="325"/>
      <c r="L10" s="325"/>
      <c r="M10" s="325"/>
    </row>
    <row r="11" spans="1:13" hidden="1" x14ac:dyDescent="0.2">
      <c r="A11" s="336"/>
      <c r="B11" s="337"/>
      <c r="C11" s="337"/>
      <c r="D11" s="337"/>
      <c r="E11" s="337"/>
      <c r="F11" s="337"/>
      <c r="G11" s="325"/>
      <c r="H11" s="325"/>
      <c r="I11" s="325"/>
      <c r="J11" s="325"/>
      <c r="K11" s="325"/>
      <c r="L11" s="325"/>
      <c r="M11" s="325"/>
    </row>
    <row r="12" spans="1:13" hidden="1" x14ac:dyDescent="0.2">
      <c r="A12" s="336"/>
      <c r="B12" s="337"/>
      <c r="C12" s="337"/>
      <c r="D12" s="337"/>
      <c r="E12" s="337"/>
      <c r="F12" s="337"/>
      <c r="G12" s="325"/>
      <c r="H12" s="325"/>
      <c r="I12" s="325"/>
      <c r="J12" s="325"/>
      <c r="K12" s="325"/>
      <c r="L12" s="325"/>
      <c r="M12" s="325"/>
    </row>
    <row r="13" spans="1:13" hidden="1" x14ac:dyDescent="0.2">
      <c r="A13" s="336"/>
      <c r="B13" s="337"/>
      <c r="C13" s="337"/>
      <c r="D13" s="337"/>
      <c r="E13" s="337"/>
      <c r="F13" s="337"/>
      <c r="G13" s="325"/>
      <c r="H13" s="325"/>
      <c r="I13" s="325"/>
      <c r="J13" s="325"/>
      <c r="K13" s="325"/>
      <c r="L13" s="325"/>
      <c r="M13" s="325"/>
    </row>
    <row r="14" spans="1:13" hidden="1" x14ac:dyDescent="0.2">
      <c r="A14" s="336"/>
      <c r="B14" s="337"/>
      <c r="C14" s="337"/>
      <c r="D14" s="337"/>
      <c r="E14" s="337"/>
      <c r="F14" s="337"/>
      <c r="G14" s="325"/>
      <c r="H14" s="325"/>
      <c r="I14" s="325"/>
      <c r="J14" s="325"/>
      <c r="K14" s="325"/>
      <c r="L14" s="325"/>
      <c r="M14" s="325"/>
    </row>
    <row r="15" spans="1:13" hidden="1" x14ac:dyDescent="0.2">
      <c r="A15" s="336"/>
      <c r="B15" s="337"/>
      <c r="C15" s="337"/>
      <c r="D15" s="337"/>
      <c r="E15" s="337"/>
      <c r="F15" s="337"/>
      <c r="G15" s="325"/>
      <c r="H15" s="325"/>
      <c r="I15" s="325"/>
      <c r="J15" s="325"/>
      <c r="K15" s="325"/>
      <c r="L15" s="325"/>
      <c r="M15" s="325"/>
    </row>
    <row r="16" spans="1:13" hidden="1" x14ac:dyDescent="0.2">
      <c r="A16" s="336"/>
      <c r="B16" s="337"/>
      <c r="C16" s="337"/>
      <c r="D16" s="337"/>
      <c r="E16" s="337"/>
      <c r="F16" s="337"/>
      <c r="G16" s="325"/>
      <c r="H16" s="325"/>
      <c r="I16" s="325"/>
      <c r="J16" s="325"/>
      <c r="K16" s="325"/>
      <c r="L16" s="325"/>
      <c r="M16" s="325"/>
    </row>
    <row r="17" spans="1:13" hidden="1" x14ac:dyDescent="0.2">
      <c r="A17" s="336"/>
      <c r="B17" s="337"/>
      <c r="C17" s="337"/>
      <c r="D17" s="337"/>
      <c r="E17" s="337"/>
      <c r="F17" s="337"/>
      <c r="G17" s="325"/>
      <c r="H17" s="325"/>
      <c r="I17" s="325"/>
      <c r="J17" s="325"/>
      <c r="K17" s="325"/>
      <c r="L17" s="325"/>
      <c r="M17" s="325"/>
    </row>
    <row r="18" spans="1:13" hidden="1" x14ac:dyDescent="0.2">
      <c r="A18" s="336"/>
      <c r="B18" s="337"/>
      <c r="C18" s="337"/>
      <c r="D18" s="337"/>
      <c r="E18" s="337"/>
      <c r="F18" s="337"/>
      <c r="G18" s="325"/>
      <c r="H18" s="325"/>
      <c r="I18" s="325"/>
      <c r="J18" s="325"/>
      <c r="K18" s="325"/>
      <c r="L18" s="325"/>
      <c r="M18" s="325"/>
    </row>
    <row r="19" spans="1:13" hidden="1" x14ac:dyDescent="0.2">
      <c r="A19" s="336"/>
      <c r="B19" s="337"/>
      <c r="C19" s="337"/>
      <c r="D19" s="337"/>
      <c r="E19" s="337"/>
      <c r="F19" s="337"/>
      <c r="G19" s="325"/>
      <c r="H19" s="325"/>
      <c r="I19" s="325"/>
      <c r="J19" s="325"/>
      <c r="K19" s="325"/>
      <c r="L19" s="325"/>
      <c r="M19" s="325"/>
    </row>
    <row r="20" spans="1:13" hidden="1" x14ac:dyDescent="0.2">
      <c r="A20" s="336"/>
      <c r="B20" s="337"/>
      <c r="C20" s="337"/>
      <c r="D20" s="337"/>
      <c r="E20" s="337"/>
      <c r="F20" s="337"/>
      <c r="G20" s="325"/>
      <c r="H20" s="325"/>
      <c r="I20" s="325"/>
      <c r="J20" s="325"/>
      <c r="K20" s="325"/>
      <c r="L20" s="325"/>
      <c r="M20" s="325"/>
    </row>
    <row r="21" spans="1:13" hidden="1" x14ac:dyDescent="0.2">
      <c r="A21" s="336"/>
      <c r="B21" s="337"/>
      <c r="C21" s="337"/>
      <c r="D21" s="337"/>
      <c r="E21" s="337"/>
      <c r="F21" s="337"/>
      <c r="G21" s="325"/>
      <c r="H21" s="325"/>
      <c r="I21" s="325"/>
      <c r="J21" s="325"/>
      <c r="K21" s="325"/>
      <c r="L21" s="325"/>
      <c r="M21" s="325"/>
    </row>
    <row r="22" spans="1:13" hidden="1" x14ac:dyDescent="0.2">
      <c r="A22" s="65"/>
      <c r="B22" s="65"/>
      <c r="C22" s="65"/>
      <c r="D22" s="65"/>
      <c r="E22" s="126"/>
    </row>
    <row r="23" spans="1:13" hidden="1" x14ac:dyDescent="0.2">
      <c r="A23" s="64"/>
      <c r="B23" s="127"/>
      <c r="C23" s="127"/>
      <c r="D23" s="127"/>
      <c r="E23" s="127"/>
    </row>
    <row r="24" spans="1:13" ht="15" hidden="1" x14ac:dyDescent="0.25">
      <c r="A24" s="83" t="s">
        <v>253</v>
      </c>
      <c r="B24" s="82" t="s" vm="1">
        <v>254</v>
      </c>
      <c r="C24" s="144"/>
      <c r="D24" s="144"/>
      <c r="E24" s="144"/>
    </row>
    <row r="25" spans="1:13" ht="15" hidden="1" x14ac:dyDescent="0.25">
      <c r="A25"/>
      <c r="B25" s="144"/>
      <c r="C25" s="144"/>
      <c r="D25" s="144"/>
      <c r="E25" s="144"/>
    </row>
    <row r="26" spans="1:13" ht="15" hidden="1" x14ac:dyDescent="0.25">
      <c r="A26" s="352" t="s">
        <v>274</v>
      </c>
      <c r="B26" s="82" t="s">
        <v>387</v>
      </c>
      <c r="C26" s="82" t="s">
        <v>388</v>
      </c>
      <c r="D26" s="82" t="s">
        <v>389</v>
      </c>
      <c r="E26" s="82" t="s">
        <v>390</v>
      </c>
      <c r="F26" s="82" t="s">
        <v>391</v>
      </c>
      <c r="G26"/>
      <c r="H26"/>
      <c r="I26"/>
      <c r="J26"/>
      <c r="K26"/>
      <c r="L26"/>
      <c r="M26"/>
    </row>
    <row r="27" spans="1:13" ht="15" x14ac:dyDescent="0.25">
      <c r="A27" s="156" t="s">
        <v>2</v>
      </c>
      <c r="B27" s="172">
        <v>11062318.020000003</v>
      </c>
      <c r="C27" s="172">
        <v>19282366</v>
      </c>
      <c r="D27" s="172">
        <v>15235879</v>
      </c>
      <c r="E27" s="172">
        <v>16987905</v>
      </c>
      <c r="F27" s="172">
        <v>16422360</v>
      </c>
      <c r="G27"/>
      <c r="H27"/>
      <c r="I27"/>
      <c r="J27"/>
      <c r="K27"/>
      <c r="L27"/>
      <c r="M27"/>
    </row>
    <row r="28" spans="1:13" ht="15" x14ac:dyDescent="0.25">
      <c r="A28" s="157" t="s">
        <v>3553</v>
      </c>
      <c r="B28" s="172">
        <v>11062318.020000003</v>
      </c>
      <c r="C28" s="172">
        <v>19282366</v>
      </c>
      <c r="D28" s="172">
        <v>15235879</v>
      </c>
      <c r="E28" s="172">
        <v>16987905</v>
      </c>
      <c r="F28" s="172">
        <v>16422360</v>
      </c>
      <c r="G28"/>
      <c r="H28"/>
      <c r="I28"/>
      <c r="J28"/>
      <c r="K28"/>
      <c r="L28"/>
      <c r="M28"/>
    </row>
    <row r="29" spans="1:13" ht="15" x14ac:dyDescent="0.25">
      <c r="A29" s="158" t="s">
        <v>4</v>
      </c>
      <c r="B29" s="172">
        <v>11062318.020000003</v>
      </c>
      <c r="C29" s="172">
        <v>19282366</v>
      </c>
      <c r="D29" s="172">
        <v>15235879</v>
      </c>
      <c r="E29" s="172">
        <v>16987905</v>
      </c>
      <c r="F29" s="172">
        <v>16422360</v>
      </c>
      <c r="G29"/>
      <c r="H29"/>
      <c r="I29"/>
      <c r="J29"/>
      <c r="K29"/>
      <c r="L29"/>
      <c r="M29"/>
    </row>
    <row r="30" spans="1:13" ht="15" x14ac:dyDescent="0.25">
      <c r="A30" s="159" t="s">
        <v>28</v>
      </c>
      <c r="B30" s="172">
        <v>11062318.020000003</v>
      </c>
      <c r="C30" s="172">
        <v>19282366</v>
      </c>
      <c r="D30" s="172">
        <v>15235879</v>
      </c>
      <c r="E30" s="172">
        <v>16987905</v>
      </c>
      <c r="F30" s="172">
        <v>16422360</v>
      </c>
      <c r="G30"/>
      <c r="H30"/>
      <c r="I30"/>
      <c r="J30"/>
      <c r="K30"/>
      <c r="L30"/>
      <c r="M30"/>
    </row>
    <row r="31" spans="1:13" ht="15" x14ac:dyDescent="0.25">
      <c r="A31" s="237" t="s">
        <v>3562</v>
      </c>
      <c r="B31" s="173">
        <v>10570142.950000003</v>
      </c>
      <c r="C31" s="173">
        <v>14637366</v>
      </c>
      <c r="D31" s="173">
        <v>15161125</v>
      </c>
      <c r="E31" s="173">
        <v>16975905</v>
      </c>
      <c r="F31" s="173">
        <v>16410360</v>
      </c>
      <c r="G31"/>
      <c r="H31"/>
      <c r="I31"/>
      <c r="J31"/>
      <c r="K31"/>
      <c r="L31"/>
      <c r="M31"/>
    </row>
    <row r="32" spans="1:13" ht="15" x14ac:dyDescent="0.25">
      <c r="A32" s="237" t="s">
        <v>3563</v>
      </c>
      <c r="B32" s="173">
        <v>134458.07999999999</v>
      </c>
      <c r="C32" s="173">
        <v>10000</v>
      </c>
      <c r="D32" s="173">
        <v>74754</v>
      </c>
      <c r="E32" s="173">
        <v>12000</v>
      </c>
      <c r="F32" s="173">
        <v>12000</v>
      </c>
      <c r="G32"/>
      <c r="H32"/>
      <c r="I32"/>
      <c r="J32"/>
      <c r="K32"/>
      <c r="L32"/>
      <c r="M32"/>
    </row>
    <row r="33" spans="1:13" ht="15" x14ac:dyDescent="0.25">
      <c r="A33" s="237" t="s">
        <v>3564</v>
      </c>
      <c r="B33" s="173">
        <v>357716.99</v>
      </c>
      <c r="C33" s="173"/>
      <c r="D33" s="173"/>
      <c r="E33" s="173"/>
      <c r="F33" s="173"/>
      <c r="G33"/>
      <c r="H33"/>
      <c r="I33"/>
      <c r="J33"/>
      <c r="K33"/>
      <c r="L33"/>
      <c r="M33"/>
    </row>
    <row r="34" spans="1:13" ht="15" x14ac:dyDescent="0.25">
      <c r="A34" s="237" t="s">
        <v>3572</v>
      </c>
      <c r="B34" s="173"/>
      <c r="C34" s="173">
        <v>4635000</v>
      </c>
      <c r="D34" s="173"/>
      <c r="E34" s="173"/>
      <c r="F34" s="173"/>
      <c r="G34"/>
      <c r="H34"/>
      <c r="I34"/>
      <c r="J34"/>
      <c r="K34"/>
      <c r="L34"/>
      <c r="M34"/>
    </row>
    <row r="35" spans="1:13" ht="15" hidden="1" x14ac:dyDescent="0.25">
      <c r="A35"/>
      <c r="B35"/>
      <c r="C35"/>
      <c r="D35"/>
      <c r="E35"/>
      <c r="F35"/>
    </row>
    <row r="36" spans="1:13" ht="15" hidden="1" x14ac:dyDescent="0.25">
      <c r="A36"/>
      <c r="B36"/>
      <c r="C36"/>
      <c r="D36"/>
      <c r="E36"/>
      <c r="F36"/>
    </row>
    <row r="37" spans="1:13" ht="15" hidden="1" x14ac:dyDescent="0.25">
      <c r="A37"/>
      <c r="B37"/>
      <c r="C37"/>
      <c r="D37"/>
      <c r="E37"/>
      <c r="F37"/>
    </row>
    <row r="38" spans="1:13" ht="15" hidden="1" x14ac:dyDescent="0.25">
      <c r="A38"/>
      <c r="B38"/>
      <c r="C38"/>
      <c r="D38"/>
      <c r="E38"/>
      <c r="F38"/>
    </row>
    <row r="39" spans="1:13" ht="15" hidden="1" x14ac:dyDescent="0.25">
      <c r="A39"/>
      <c r="B39"/>
      <c r="C39"/>
      <c r="D39"/>
      <c r="E39"/>
      <c r="F39"/>
    </row>
    <row r="40" spans="1:13" hidden="1" x14ac:dyDescent="0.2">
      <c r="A40" s="65"/>
      <c r="B40" s="65"/>
      <c r="C40" s="65"/>
      <c r="D40" s="65"/>
      <c r="E40" s="126"/>
    </row>
    <row r="41" spans="1:13" hidden="1" x14ac:dyDescent="0.2">
      <c r="A41" s="65"/>
      <c r="B41" s="65"/>
      <c r="C41" s="65"/>
      <c r="D41" s="65"/>
      <c r="E41" s="126"/>
    </row>
    <row r="42" spans="1:13" hidden="1" x14ac:dyDescent="0.2">
      <c r="A42" s="65"/>
      <c r="B42" s="65"/>
      <c r="C42" s="65"/>
      <c r="D42" s="65"/>
      <c r="E42" s="126"/>
    </row>
    <row r="43" spans="1:13" hidden="1" x14ac:dyDescent="0.2">
      <c r="A43" s="65"/>
      <c r="B43" s="65"/>
      <c r="C43" s="65"/>
      <c r="D43" s="65"/>
      <c r="E43" s="126"/>
    </row>
    <row r="44" spans="1:13" hidden="1" x14ac:dyDescent="0.2">
      <c r="A44" s="65"/>
      <c r="B44" s="65"/>
      <c r="C44" s="65"/>
      <c r="D44" s="65"/>
      <c r="E44" s="126"/>
    </row>
    <row r="45" spans="1:13" hidden="1" x14ac:dyDescent="0.2">
      <c r="A45" s="65"/>
      <c r="B45" s="65"/>
      <c r="C45" s="65"/>
      <c r="D45" s="65"/>
      <c r="E45" s="126"/>
    </row>
    <row r="46" spans="1:13" hidden="1" x14ac:dyDescent="0.2">
      <c r="A46" s="65"/>
      <c r="B46" s="65"/>
      <c r="C46" s="65"/>
      <c r="D46" s="65"/>
      <c r="E46" s="126"/>
    </row>
    <row r="47" spans="1:13" hidden="1" x14ac:dyDescent="0.2">
      <c r="A47" s="65"/>
      <c r="B47" s="65"/>
      <c r="C47" s="65"/>
      <c r="D47" s="65"/>
      <c r="E47" s="126"/>
    </row>
    <row r="48" spans="1:13" hidden="1" x14ac:dyDescent="0.2">
      <c r="A48" s="65"/>
      <c r="B48" s="65"/>
      <c r="C48" s="65"/>
      <c r="D48" s="65"/>
      <c r="E48" s="126"/>
    </row>
    <row r="49" spans="1:13" hidden="1" x14ac:dyDescent="0.2">
      <c r="A49" s="65"/>
      <c r="B49" s="65"/>
      <c r="C49" s="65"/>
      <c r="D49" s="65"/>
      <c r="E49" s="126"/>
    </row>
    <row r="50" spans="1:13" hidden="1" x14ac:dyDescent="0.2">
      <c r="A50" s="65"/>
      <c r="B50" s="65"/>
      <c r="C50" s="65"/>
      <c r="D50" s="65"/>
      <c r="E50" s="126"/>
    </row>
    <row r="51" spans="1:13" hidden="1" x14ac:dyDescent="0.2">
      <c r="A51" s="65"/>
      <c r="B51" s="65"/>
      <c r="C51" s="65"/>
      <c r="D51" s="65"/>
      <c r="E51" s="126"/>
    </row>
    <row r="52" spans="1:13" ht="31.5" customHeight="1" x14ac:dyDescent="0.2">
      <c r="A52" s="447" t="s">
        <v>332</v>
      </c>
      <c r="B52" s="439" t="s">
        <v>356</v>
      </c>
      <c r="C52" s="439" t="s">
        <v>357</v>
      </c>
      <c r="D52" s="439" t="s">
        <v>358</v>
      </c>
      <c r="E52" s="439" t="s">
        <v>342</v>
      </c>
      <c r="F52" s="439" t="s">
        <v>359</v>
      </c>
      <c r="G52" s="330"/>
      <c r="H52" s="444"/>
      <c r="I52" s="444"/>
      <c r="J52" s="444"/>
      <c r="K52" s="444"/>
      <c r="L52" s="444"/>
      <c r="M52" s="444"/>
    </row>
    <row r="53" spans="1:13" x14ac:dyDescent="0.2">
      <c r="A53" s="448"/>
      <c r="B53" s="440" t="s">
        <v>287</v>
      </c>
      <c r="C53" s="440"/>
      <c r="D53" s="440"/>
      <c r="E53" s="440"/>
      <c r="F53" s="440"/>
      <c r="G53" s="324"/>
      <c r="H53" s="444"/>
      <c r="I53" s="444"/>
      <c r="J53" s="444"/>
      <c r="K53" s="444"/>
      <c r="L53" s="444"/>
      <c r="M53" s="444"/>
    </row>
    <row r="54" spans="1:13" x14ac:dyDescent="0.2">
      <c r="A54" s="323">
        <v>1</v>
      </c>
      <c r="B54" s="268" t="s">
        <v>291</v>
      </c>
      <c r="C54" s="268" t="s">
        <v>292</v>
      </c>
      <c r="D54" s="268" t="s">
        <v>293</v>
      </c>
      <c r="E54" s="268" t="s">
        <v>325</v>
      </c>
      <c r="F54" s="268" t="s">
        <v>340</v>
      </c>
      <c r="G54" s="325"/>
      <c r="H54" s="325"/>
      <c r="I54" s="325"/>
      <c r="J54" s="325"/>
      <c r="K54" s="325"/>
      <c r="L54" s="325"/>
      <c r="M54" s="325"/>
    </row>
    <row r="55" spans="1:13" ht="15" hidden="1" x14ac:dyDescent="0.25">
      <c r="A55"/>
      <c r="B55" s="65"/>
      <c r="C55" s="65"/>
      <c r="D55" s="65"/>
      <c r="E55" s="126"/>
    </row>
    <row r="56" spans="1:13" ht="15" hidden="1" x14ac:dyDescent="0.25">
      <c r="A56"/>
      <c r="B56"/>
      <c r="C56"/>
      <c r="D56"/>
      <c r="E56" s="144"/>
    </row>
    <row r="57" spans="1:13" ht="15" hidden="1" x14ac:dyDescent="0.25">
      <c r="A57" s="83" t="s">
        <v>253</v>
      </c>
      <c r="B57" s="82" t="s" vm="1">
        <v>254</v>
      </c>
      <c r="C57"/>
      <c r="D57"/>
      <c r="E57" s="144"/>
    </row>
    <row r="58" spans="1:13" ht="15" hidden="1" x14ac:dyDescent="0.25">
      <c r="A58"/>
      <c r="B58"/>
      <c r="C58"/>
      <c r="D58"/>
      <c r="E58" s="144"/>
    </row>
    <row r="59" spans="1:13" ht="15" hidden="1" x14ac:dyDescent="0.25">
      <c r="A59" s="146" t="s">
        <v>274</v>
      </c>
      <c r="B59" s="82" t="s">
        <v>387</v>
      </c>
      <c r="C59" s="82" t="s">
        <v>388</v>
      </c>
      <c r="D59" s="82" t="s">
        <v>389</v>
      </c>
      <c r="E59" s="82" t="s">
        <v>390</v>
      </c>
      <c r="F59" s="82" t="s">
        <v>391</v>
      </c>
      <c r="G59"/>
      <c r="H59"/>
      <c r="I59"/>
      <c r="J59"/>
      <c r="K59"/>
      <c r="L59"/>
      <c r="M59"/>
    </row>
    <row r="60" spans="1:13" ht="15" x14ac:dyDescent="0.25">
      <c r="A60" s="149" t="s">
        <v>2</v>
      </c>
      <c r="B60" s="150">
        <v>11062318.020000003</v>
      </c>
      <c r="C60" s="150">
        <v>19282366</v>
      </c>
      <c r="D60" s="150">
        <v>15235879</v>
      </c>
      <c r="E60" s="150">
        <v>16987905</v>
      </c>
      <c r="F60" s="150">
        <v>16422360</v>
      </c>
      <c r="G60"/>
      <c r="H60"/>
      <c r="I60"/>
      <c r="J60"/>
      <c r="K60"/>
      <c r="L60"/>
      <c r="M60"/>
    </row>
    <row r="61" spans="1:13" ht="15" x14ac:dyDescent="0.25">
      <c r="A61" s="152" t="s">
        <v>3553</v>
      </c>
      <c r="B61" s="150">
        <v>11062318.020000003</v>
      </c>
      <c r="C61" s="150">
        <v>19282366</v>
      </c>
      <c r="D61" s="150">
        <v>15235879</v>
      </c>
      <c r="E61" s="150">
        <v>16987905</v>
      </c>
      <c r="F61" s="150">
        <v>16422360</v>
      </c>
      <c r="G61"/>
      <c r="H61"/>
      <c r="I61"/>
      <c r="J61"/>
      <c r="K61"/>
      <c r="L61"/>
      <c r="M61"/>
    </row>
    <row r="62" spans="1:13" ht="15" x14ac:dyDescent="0.25">
      <c r="A62" s="153" t="s">
        <v>4</v>
      </c>
      <c r="B62" s="150">
        <v>11062318.020000003</v>
      </c>
      <c r="C62" s="150">
        <v>19282366</v>
      </c>
      <c r="D62" s="150">
        <v>15235879</v>
      </c>
      <c r="E62" s="150">
        <v>16987905</v>
      </c>
      <c r="F62" s="150">
        <v>16422360</v>
      </c>
      <c r="G62"/>
      <c r="H62"/>
      <c r="I62"/>
      <c r="J62"/>
      <c r="K62"/>
      <c r="L62"/>
      <c r="M62"/>
    </row>
    <row r="63" spans="1:13" ht="15" x14ac:dyDescent="0.25">
      <c r="A63" s="154" t="s">
        <v>28</v>
      </c>
      <c r="B63" s="150">
        <v>11062318.020000003</v>
      </c>
      <c r="C63" s="150">
        <v>19282366</v>
      </c>
      <c r="D63" s="150">
        <v>15235879</v>
      </c>
      <c r="E63" s="150">
        <v>16987905</v>
      </c>
      <c r="F63" s="150">
        <v>16422360</v>
      </c>
      <c r="G63"/>
      <c r="H63"/>
      <c r="I63"/>
      <c r="J63"/>
      <c r="K63"/>
      <c r="L63"/>
      <c r="M63"/>
    </row>
    <row r="64" spans="1:13" ht="15" x14ac:dyDescent="0.25">
      <c r="A64" s="163" t="s">
        <v>278</v>
      </c>
      <c r="B64" s="166">
        <v>10608072.58</v>
      </c>
      <c r="C64" s="166">
        <v>18812560</v>
      </c>
      <c r="D64" s="166">
        <v>14656429</v>
      </c>
      <c r="E64" s="166">
        <v>16447405</v>
      </c>
      <c r="F64" s="166">
        <v>15594460</v>
      </c>
      <c r="G64"/>
      <c r="H64"/>
      <c r="I64"/>
      <c r="J64"/>
      <c r="K64"/>
      <c r="L64"/>
      <c r="M64"/>
    </row>
    <row r="65" spans="1:13" ht="15" x14ac:dyDescent="0.25">
      <c r="A65" s="378" t="s">
        <v>3562</v>
      </c>
      <c r="B65" s="372">
        <v>10115897.51</v>
      </c>
      <c r="C65" s="372">
        <v>14167560</v>
      </c>
      <c r="D65" s="372">
        <v>14581675</v>
      </c>
      <c r="E65" s="372">
        <v>16435405</v>
      </c>
      <c r="F65" s="372">
        <v>15582460</v>
      </c>
      <c r="G65"/>
      <c r="H65"/>
      <c r="I65"/>
      <c r="J65"/>
      <c r="K65"/>
      <c r="L65"/>
      <c r="M65"/>
    </row>
    <row r="66" spans="1:13" ht="15" x14ac:dyDescent="0.25">
      <c r="A66" s="281" t="s">
        <v>159</v>
      </c>
      <c r="B66" s="82">
        <v>8501634.7400000002</v>
      </c>
      <c r="C66" s="82">
        <v>10751388</v>
      </c>
      <c r="D66" s="82">
        <v>11864025</v>
      </c>
      <c r="E66" s="82">
        <v>12954105</v>
      </c>
      <c r="F66" s="82">
        <v>13835400</v>
      </c>
      <c r="G66"/>
      <c r="H66"/>
      <c r="I66"/>
      <c r="J66"/>
      <c r="K66"/>
      <c r="L66"/>
      <c r="M66"/>
    </row>
    <row r="67" spans="1:13" ht="15" x14ac:dyDescent="0.25">
      <c r="A67" s="132" t="s">
        <v>167</v>
      </c>
      <c r="B67" s="82">
        <v>7077755.8399999999</v>
      </c>
      <c r="C67" s="82">
        <v>8990388</v>
      </c>
      <c r="D67" s="82">
        <v>10005000</v>
      </c>
      <c r="E67" s="82">
        <v>10917000</v>
      </c>
      <c r="F67" s="82">
        <v>11688000</v>
      </c>
      <c r="G67"/>
      <c r="H67"/>
      <c r="I67"/>
      <c r="J67"/>
      <c r="K67"/>
      <c r="L67"/>
      <c r="M67"/>
    </row>
    <row r="68" spans="1:13" ht="15" x14ac:dyDescent="0.25">
      <c r="A68" s="176" t="s">
        <v>184</v>
      </c>
      <c r="B68" s="82">
        <v>7054804.0499999998</v>
      </c>
      <c r="C68" s="82">
        <v>8960388</v>
      </c>
      <c r="D68" s="82">
        <v>9975000</v>
      </c>
      <c r="E68" s="82">
        <v>10887000</v>
      </c>
      <c r="F68" s="82">
        <v>11658000</v>
      </c>
      <c r="G68"/>
      <c r="H68"/>
      <c r="I68"/>
      <c r="J68"/>
      <c r="K68"/>
      <c r="L68"/>
      <c r="M68"/>
    </row>
    <row r="69" spans="1:13" ht="15" x14ac:dyDescent="0.25">
      <c r="A69" s="176" t="s">
        <v>185</v>
      </c>
      <c r="B69" s="82">
        <v>22951.79</v>
      </c>
      <c r="C69" s="82">
        <v>30000</v>
      </c>
      <c r="D69" s="82">
        <v>30000</v>
      </c>
      <c r="E69" s="82">
        <v>30000</v>
      </c>
      <c r="F69" s="82">
        <v>30000</v>
      </c>
      <c r="G69"/>
      <c r="H69"/>
      <c r="I69"/>
      <c r="J69"/>
      <c r="K69"/>
      <c r="L69"/>
      <c r="M69"/>
    </row>
    <row r="70" spans="1:13" ht="15" x14ac:dyDescent="0.25">
      <c r="A70" s="132" t="s">
        <v>168</v>
      </c>
      <c r="B70" s="82">
        <v>270858.58</v>
      </c>
      <c r="C70" s="82">
        <v>277600</v>
      </c>
      <c r="D70" s="82">
        <v>208200</v>
      </c>
      <c r="E70" s="82">
        <v>235800</v>
      </c>
      <c r="F70" s="82">
        <v>218880</v>
      </c>
      <c r="G70"/>
      <c r="H70"/>
      <c r="I70"/>
      <c r="J70"/>
      <c r="K70"/>
      <c r="L70"/>
      <c r="M70"/>
    </row>
    <row r="71" spans="1:13" ht="15" x14ac:dyDescent="0.25">
      <c r="A71" s="176" t="s">
        <v>186</v>
      </c>
      <c r="B71" s="82">
        <v>270858.58</v>
      </c>
      <c r="C71" s="82">
        <v>277600</v>
      </c>
      <c r="D71" s="82">
        <v>208200</v>
      </c>
      <c r="E71" s="82">
        <v>235800</v>
      </c>
      <c r="F71" s="82">
        <v>218880</v>
      </c>
      <c r="G71"/>
      <c r="H71"/>
      <c r="I71"/>
      <c r="J71"/>
      <c r="K71"/>
      <c r="L71"/>
      <c r="M71"/>
    </row>
    <row r="72" spans="1:13" ht="15" x14ac:dyDescent="0.25">
      <c r="A72" s="132" t="s">
        <v>169</v>
      </c>
      <c r="B72" s="82">
        <v>1153020.32</v>
      </c>
      <c r="C72" s="82">
        <v>1483400</v>
      </c>
      <c r="D72" s="82">
        <v>1650825</v>
      </c>
      <c r="E72" s="82">
        <v>1801305</v>
      </c>
      <c r="F72" s="82">
        <v>1928520</v>
      </c>
      <c r="G72"/>
      <c r="H72"/>
      <c r="I72"/>
      <c r="J72"/>
      <c r="K72"/>
      <c r="L72"/>
      <c r="M72"/>
    </row>
    <row r="73" spans="1:13" ht="15" x14ac:dyDescent="0.25">
      <c r="A73" s="176" t="s">
        <v>187</v>
      </c>
      <c r="B73" s="82">
        <v>1153020.32</v>
      </c>
      <c r="C73" s="82">
        <v>1483400</v>
      </c>
      <c r="D73" s="82">
        <v>1650825</v>
      </c>
      <c r="E73" s="82">
        <v>1801305</v>
      </c>
      <c r="F73" s="82">
        <v>1928520</v>
      </c>
      <c r="G73"/>
      <c r="H73"/>
      <c r="I73"/>
      <c r="J73"/>
      <c r="K73"/>
      <c r="L73"/>
      <c r="M73"/>
    </row>
    <row r="74" spans="1:13" ht="15" x14ac:dyDescent="0.25">
      <c r="A74" s="281" t="s">
        <v>131</v>
      </c>
      <c r="B74" s="82">
        <v>1199159.8</v>
      </c>
      <c r="C74" s="82">
        <v>1581900</v>
      </c>
      <c r="D74" s="82">
        <v>1451700</v>
      </c>
      <c r="E74" s="82">
        <v>1539550</v>
      </c>
      <c r="F74" s="82">
        <v>1632910</v>
      </c>
      <c r="G74"/>
      <c r="H74"/>
      <c r="I74"/>
      <c r="J74"/>
      <c r="K74"/>
      <c r="L74"/>
      <c r="M74"/>
    </row>
    <row r="75" spans="1:13" ht="15" x14ac:dyDescent="0.25">
      <c r="A75" s="132" t="s">
        <v>170</v>
      </c>
      <c r="B75" s="82">
        <v>282545.82</v>
      </c>
      <c r="C75" s="82">
        <v>370000</v>
      </c>
      <c r="D75" s="82">
        <v>366000</v>
      </c>
      <c r="E75" s="82">
        <v>377000</v>
      </c>
      <c r="F75" s="82">
        <v>380000</v>
      </c>
      <c r="G75"/>
      <c r="H75"/>
      <c r="I75"/>
      <c r="J75"/>
      <c r="K75"/>
      <c r="L75"/>
      <c r="M75"/>
    </row>
    <row r="76" spans="1:13" ht="15" x14ac:dyDescent="0.25">
      <c r="A76" s="176" t="s">
        <v>230</v>
      </c>
      <c r="B76" s="82">
        <v>90346.67</v>
      </c>
      <c r="C76" s="82">
        <v>120000</v>
      </c>
      <c r="D76" s="82">
        <v>120000</v>
      </c>
      <c r="E76" s="82">
        <v>120000</v>
      </c>
      <c r="F76" s="82">
        <v>120000</v>
      </c>
      <c r="G76"/>
      <c r="H76"/>
      <c r="I76"/>
      <c r="J76"/>
      <c r="K76"/>
      <c r="L76"/>
      <c r="M76"/>
    </row>
    <row r="77" spans="1:13" ht="15" x14ac:dyDescent="0.25">
      <c r="A77" s="176" t="s">
        <v>189</v>
      </c>
      <c r="B77" s="82">
        <v>173039.23</v>
      </c>
      <c r="C77" s="82">
        <v>196000</v>
      </c>
      <c r="D77" s="82">
        <v>191000</v>
      </c>
      <c r="E77" s="82">
        <v>200000</v>
      </c>
      <c r="F77" s="82">
        <v>200000</v>
      </c>
      <c r="G77"/>
      <c r="H77"/>
      <c r="I77"/>
      <c r="J77"/>
      <c r="K77"/>
      <c r="L77"/>
      <c r="M77"/>
    </row>
    <row r="78" spans="1:13" ht="15" x14ac:dyDescent="0.25">
      <c r="A78" s="176" t="s">
        <v>231</v>
      </c>
      <c r="B78" s="82">
        <v>19159.919999999998</v>
      </c>
      <c r="C78" s="82">
        <v>54000</v>
      </c>
      <c r="D78" s="82">
        <v>55000</v>
      </c>
      <c r="E78" s="82">
        <v>57000</v>
      </c>
      <c r="F78" s="82">
        <v>60000</v>
      </c>
      <c r="G78"/>
      <c r="H78"/>
      <c r="I78"/>
      <c r="J78"/>
      <c r="K78"/>
      <c r="L78"/>
      <c r="M78"/>
    </row>
    <row r="79" spans="1:13" ht="15" x14ac:dyDescent="0.25">
      <c r="A79" s="132" t="s">
        <v>171</v>
      </c>
      <c r="B79" s="82">
        <v>191509.76000000001</v>
      </c>
      <c r="C79" s="82">
        <v>276950</v>
      </c>
      <c r="D79" s="82">
        <v>286650</v>
      </c>
      <c r="E79" s="82">
        <v>298650</v>
      </c>
      <c r="F79" s="82">
        <v>308650</v>
      </c>
      <c r="G79"/>
      <c r="H79"/>
      <c r="I79"/>
      <c r="J79"/>
      <c r="K79"/>
      <c r="L79"/>
      <c r="M79"/>
    </row>
    <row r="80" spans="1:13" ht="15" x14ac:dyDescent="0.25">
      <c r="A80" s="176" t="s">
        <v>232</v>
      </c>
      <c r="B80" s="82">
        <v>70159.520000000004</v>
      </c>
      <c r="C80" s="82">
        <v>73000</v>
      </c>
      <c r="D80" s="82">
        <v>83000</v>
      </c>
      <c r="E80" s="82">
        <v>95000</v>
      </c>
      <c r="F80" s="82">
        <v>105000</v>
      </c>
      <c r="G80"/>
      <c r="H80"/>
      <c r="I80"/>
      <c r="J80"/>
      <c r="K80"/>
      <c r="L80"/>
      <c r="M80"/>
    </row>
    <row r="81" spans="1:13" ht="15" x14ac:dyDescent="0.25">
      <c r="A81" s="176" t="s">
        <v>233</v>
      </c>
      <c r="B81" s="82">
        <v>111390.92</v>
      </c>
      <c r="C81" s="82">
        <v>190000</v>
      </c>
      <c r="D81" s="82">
        <v>190000</v>
      </c>
      <c r="E81" s="82">
        <v>190000</v>
      </c>
      <c r="F81" s="82">
        <v>190000</v>
      </c>
      <c r="G81"/>
      <c r="H81"/>
      <c r="I81"/>
      <c r="J81"/>
      <c r="K81"/>
      <c r="L81"/>
      <c r="M81"/>
    </row>
    <row r="82" spans="1:13" ht="15" x14ac:dyDescent="0.25">
      <c r="A82" s="176" t="s">
        <v>195</v>
      </c>
      <c r="B82" s="82">
        <v>272.85000000000002</v>
      </c>
      <c r="C82" s="82">
        <v>2500</v>
      </c>
      <c r="D82" s="82">
        <v>2500</v>
      </c>
      <c r="E82" s="82">
        <v>2500</v>
      </c>
      <c r="F82" s="82">
        <v>2500</v>
      </c>
      <c r="G82"/>
      <c r="H82"/>
      <c r="I82"/>
      <c r="J82"/>
      <c r="K82"/>
      <c r="L82"/>
      <c r="M82"/>
    </row>
    <row r="83" spans="1:13" ht="15" x14ac:dyDescent="0.25">
      <c r="A83" s="176" t="s">
        <v>234</v>
      </c>
      <c r="B83" s="82">
        <v>6987.47</v>
      </c>
      <c r="C83" s="82">
        <v>8000</v>
      </c>
      <c r="D83" s="82">
        <v>8000</v>
      </c>
      <c r="E83" s="82">
        <v>8000</v>
      </c>
      <c r="F83" s="82">
        <v>8000</v>
      </c>
      <c r="G83"/>
      <c r="H83"/>
      <c r="I83"/>
      <c r="J83"/>
      <c r="K83"/>
      <c r="L83"/>
      <c r="M83"/>
    </row>
    <row r="84" spans="1:13" ht="15" x14ac:dyDescent="0.25">
      <c r="A84" s="176" t="s">
        <v>197</v>
      </c>
      <c r="B84" s="82">
        <v>2699</v>
      </c>
      <c r="C84" s="82">
        <v>3450</v>
      </c>
      <c r="D84" s="82">
        <v>3150</v>
      </c>
      <c r="E84" s="82">
        <v>3150</v>
      </c>
      <c r="F84" s="82">
        <v>3150</v>
      </c>
      <c r="G84"/>
      <c r="H84"/>
      <c r="I84"/>
      <c r="J84"/>
      <c r="K84"/>
      <c r="L84"/>
      <c r="M84"/>
    </row>
    <row r="85" spans="1:13" ht="15" x14ac:dyDescent="0.25">
      <c r="A85" s="132" t="s">
        <v>132</v>
      </c>
      <c r="B85" s="82">
        <v>660724.88</v>
      </c>
      <c r="C85" s="82">
        <v>810000</v>
      </c>
      <c r="D85" s="82">
        <v>703550</v>
      </c>
      <c r="E85" s="82">
        <v>770400</v>
      </c>
      <c r="F85" s="82">
        <v>849760</v>
      </c>
      <c r="G85"/>
      <c r="H85"/>
      <c r="I85"/>
      <c r="J85"/>
      <c r="K85"/>
      <c r="L85"/>
      <c r="M85"/>
    </row>
    <row r="86" spans="1:13" ht="15" x14ac:dyDescent="0.25">
      <c r="A86" s="176" t="s">
        <v>235</v>
      </c>
      <c r="B86" s="82">
        <v>84037.53</v>
      </c>
      <c r="C86" s="82">
        <v>109000</v>
      </c>
      <c r="D86" s="82">
        <v>160000</v>
      </c>
      <c r="E86" s="82">
        <v>130000</v>
      </c>
      <c r="F86" s="82">
        <v>160000</v>
      </c>
      <c r="G86"/>
      <c r="H86"/>
      <c r="I86"/>
      <c r="J86"/>
      <c r="K86"/>
      <c r="L86"/>
      <c r="M86"/>
    </row>
    <row r="87" spans="1:13" ht="15" x14ac:dyDescent="0.25">
      <c r="A87" s="176" t="s">
        <v>152</v>
      </c>
      <c r="B87" s="82">
        <v>95107.53</v>
      </c>
      <c r="C87" s="82">
        <v>158000</v>
      </c>
      <c r="D87" s="82">
        <v>60000</v>
      </c>
      <c r="E87" s="82">
        <v>55000</v>
      </c>
      <c r="F87" s="82">
        <v>55000</v>
      </c>
      <c r="G87"/>
      <c r="H87"/>
      <c r="I87"/>
      <c r="J87"/>
      <c r="K87"/>
      <c r="L87"/>
      <c r="M87"/>
    </row>
    <row r="88" spans="1:13" ht="15" x14ac:dyDescent="0.25">
      <c r="A88" s="176" t="s">
        <v>200</v>
      </c>
      <c r="B88" s="82">
        <v>7294.57</v>
      </c>
      <c r="C88" s="82">
        <v>12000</v>
      </c>
      <c r="D88" s="82">
        <v>8500</v>
      </c>
      <c r="E88" s="82">
        <v>8500</v>
      </c>
      <c r="F88" s="82">
        <v>8500</v>
      </c>
      <c r="G88"/>
      <c r="H88"/>
      <c r="I88"/>
      <c r="J88"/>
      <c r="K88"/>
      <c r="L88"/>
      <c r="M88"/>
    </row>
    <row r="89" spans="1:13" ht="15" x14ac:dyDescent="0.25">
      <c r="A89" s="176" t="s">
        <v>201</v>
      </c>
      <c r="B89" s="82">
        <v>52137.66</v>
      </c>
      <c r="C89" s="82">
        <v>53000</v>
      </c>
      <c r="D89" s="82">
        <v>53000</v>
      </c>
      <c r="E89" s="82">
        <v>53000</v>
      </c>
      <c r="F89" s="82">
        <v>53000</v>
      </c>
      <c r="G89"/>
      <c r="H89"/>
      <c r="I89"/>
      <c r="J89"/>
      <c r="K89"/>
      <c r="L89"/>
      <c r="M89"/>
    </row>
    <row r="90" spans="1:13" ht="15" x14ac:dyDescent="0.25">
      <c r="A90" s="176" t="s">
        <v>143</v>
      </c>
      <c r="B90" s="82">
        <v>200414.01</v>
      </c>
      <c r="C90" s="82">
        <v>222000</v>
      </c>
      <c r="D90" s="82">
        <v>67250</v>
      </c>
      <c r="E90" s="82">
        <v>13500</v>
      </c>
      <c r="F90" s="82">
        <v>13500</v>
      </c>
      <c r="G90"/>
      <c r="H90"/>
      <c r="I90"/>
      <c r="J90"/>
      <c r="K90"/>
      <c r="L90"/>
      <c r="M90"/>
    </row>
    <row r="91" spans="1:13" ht="15" x14ac:dyDescent="0.25">
      <c r="A91" s="176" t="s">
        <v>203</v>
      </c>
      <c r="B91" s="82">
        <v>14871.29</v>
      </c>
      <c r="C91" s="82">
        <v>23000</v>
      </c>
      <c r="D91" s="82">
        <v>27800</v>
      </c>
      <c r="E91" s="82">
        <v>2400</v>
      </c>
      <c r="F91" s="82">
        <v>53760</v>
      </c>
      <c r="G91"/>
      <c r="H91"/>
      <c r="I91"/>
      <c r="J91"/>
      <c r="K91"/>
      <c r="L91"/>
      <c r="M91"/>
    </row>
    <row r="92" spans="1:13" ht="15" x14ac:dyDescent="0.25">
      <c r="A92" s="176" t="s">
        <v>236</v>
      </c>
      <c r="B92" s="82">
        <v>27745.48</v>
      </c>
      <c r="C92" s="82">
        <v>40000</v>
      </c>
      <c r="D92" s="82">
        <v>40000</v>
      </c>
      <c r="E92" s="82">
        <v>40000</v>
      </c>
      <c r="F92" s="82">
        <v>40000</v>
      </c>
      <c r="G92"/>
      <c r="H92"/>
      <c r="I92"/>
      <c r="J92"/>
      <c r="K92"/>
      <c r="L92"/>
      <c r="M92"/>
    </row>
    <row r="93" spans="1:13" ht="15" x14ac:dyDescent="0.25">
      <c r="A93" s="176" t="s">
        <v>237</v>
      </c>
      <c r="B93" s="82">
        <v>179116.81</v>
      </c>
      <c r="C93" s="82">
        <v>193000</v>
      </c>
      <c r="D93" s="82">
        <v>287000</v>
      </c>
      <c r="E93" s="82">
        <v>468000</v>
      </c>
      <c r="F93" s="82">
        <v>466000</v>
      </c>
      <c r="G93"/>
      <c r="H93"/>
      <c r="I93"/>
      <c r="J93"/>
      <c r="K93"/>
      <c r="L93"/>
      <c r="M93"/>
    </row>
    <row r="94" spans="1:13" ht="15" x14ac:dyDescent="0.25">
      <c r="A94" s="132" t="s">
        <v>173</v>
      </c>
      <c r="B94" s="82">
        <v>64379.340000000004</v>
      </c>
      <c r="C94" s="82">
        <v>124950</v>
      </c>
      <c r="D94" s="82">
        <v>95500</v>
      </c>
      <c r="E94" s="82">
        <v>93500</v>
      </c>
      <c r="F94" s="82">
        <v>94500</v>
      </c>
      <c r="G94"/>
      <c r="H94"/>
      <c r="I94"/>
      <c r="J94"/>
      <c r="K94"/>
      <c r="L94"/>
      <c r="M94"/>
    </row>
    <row r="95" spans="1:13" ht="24.75" x14ac:dyDescent="0.25">
      <c r="A95" s="176" t="s">
        <v>208</v>
      </c>
      <c r="B95" s="82">
        <v>19324.080000000002</v>
      </c>
      <c r="C95" s="82">
        <v>20000</v>
      </c>
      <c r="D95" s="82">
        <v>25000</v>
      </c>
      <c r="E95" s="82">
        <v>25000</v>
      </c>
      <c r="F95" s="82">
        <v>25000</v>
      </c>
      <c r="G95"/>
      <c r="H95"/>
      <c r="I95"/>
      <c r="J95"/>
      <c r="K95"/>
      <c r="L95"/>
      <c r="M95"/>
    </row>
    <row r="96" spans="1:13" ht="15" x14ac:dyDescent="0.25">
      <c r="A96" s="176" t="s">
        <v>209</v>
      </c>
      <c r="B96" s="82">
        <v>624.54999999999995</v>
      </c>
      <c r="C96" s="82">
        <v>2700</v>
      </c>
      <c r="D96" s="82">
        <v>2700</v>
      </c>
      <c r="E96" s="82">
        <v>2700</v>
      </c>
      <c r="F96" s="82">
        <v>2700</v>
      </c>
      <c r="G96"/>
      <c r="H96"/>
      <c r="I96"/>
      <c r="J96"/>
      <c r="K96"/>
      <c r="L96"/>
      <c r="M96"/>
    </row>
    <row r="97" spans="1:13" ht="15" x14ac:dyDescent="0.25">
      <c r="A97" s="176" t="s">
        <v>210</v>
      </c>
      <c r="B97" s="82">
        <v>22071.93</v>
      </c>
      <c r="C97" s="82">
        <v>80000</v>
      </c>
      <c r="D97" s="82">
        <v>40000</v>
      </c>
      <c r="E97" s="82">
        <v>40000</v>
      </c>
      <c r="F97" s="82">
        <v>40000</v>
      </c>
      <c r="G97"/>
      <c r="H97"/>
      <c r="I97"/>
      <c r="J97"/>
      <c r="K97"/>
      <c r="L97"/>
      <c r="M97"/>
    </row>
    <row r="98" spans="1:13" ht="15" x14ac:dyDescent="0.25">
      <c r="A98" s="176" t="s">
        <v>211</v>
      </c>
      <c r="B98" s="82">
        <v>2791.73</v>
      </c>
      <c r="C98" s="82">
        <v>2700</v>
      </c>
      <c r="D98" s="82">
        <v>3000</v>
      </c>
      <c r="E98" s="82">
        <v>3000</v>
      </c>
      <c r="F98" s="82">
        <v>3000</v>
      </c>
      <c r="G98"/>
      <c r="H98"/>
      <c r="I98"/>
      <c r="J98"/>
      <c r="K98"/>
      <c r="L98"/>
      <c r="M98"/>
    </row>
    <row r="99" spans="1:13" ht="15" x14ac:dyDescent="0.25">
      <c r="A99" s="176" t="s">
        <v>238</v>
      </c>
      <c r="B99" s="82">
        <v>10419.08</v>
      </c>
      <c r="C99" s="82">
        <v>9550</v>
      </c>
      <c r="D99" s="82">
        <v>14800</v>
      </c>
      <c r="E99" s="82">
        <v>14800</v>
      </c>
      <c r="F99" s="82">
        <v>14800</v>
      </c>
      <c r="G99"/>
      <c r="H99"/>
      <c r="I99"/>
      <c r="J99"/>
      <c r="K99"/>
      <c r="L99"/>
      <c r="M99"/>
    </row>
    <row r="100" spans="1:13" ht="15" x14ac:dyDescent="0.25">
      <c r="A100" s="176" t="s">
        <v>239</v>
      </c>
      <c r="B100" s="82">
        <v>9147.9699999999993</v>
      </c>
      <c r="C100" s="82">
        <v>10000</v>
      </c>
      <c r="D100" s="82">
        <v>10000</v>
      </c>
      <c r="E100" s="82">
        <v>8000</v>
      </c>
      <c r="F100" s="82">
        <v>9000</v>
      </c>
      <c r="G100"/>
      <c r="H100"/>
      <c r="I100"/>
      <c r="J100"/>
      <c r="K100"/>
      <c r="L100"/>
      <c r="M100"/>
    </row>
    <row r="101" spans="1:13" ht="15" x14ac:dyDescent="0.25">
      <c r="A101" s="281" t="s">
        <v>160</v>
      </c>
      <c r="B101" s="82"/>
      <c r="C101" s="82">
        <v>250</v>
      </c>
      <c r="D101" s="82">
        <v>150</v>
      </c>
      <c r="E101" s="82">
        <v>150</v>
      </c>
      <c r="F101" s="82">
        <v>150</v>
      </c>
      <c r="G101"/>
      <c r="H101"/>
      <c r="I101"/>
      <c r="J101"/>
      <c r="K101"/>
      <c r="L101"/>
      <c r="M101"/>
    </row>
    <row r="102" spans="1:13" ht="15" x14ac:dyDescent="0.25">
      <c r="A102" s="132" t="s">
        <v>175</v>
      </c>
      <c r="B102" s="82"/>
      <c r="C102" s="82">
        <v>250</v>
      </c>
      <c r="D102" s="82">
        <v>150</v>
      </c>
      <c r="E102" s="82">
        <v>150</v>
      </c>
      <c r="F102" s="82">
        <v>150</v>
      </c>
      <c r="G102"/>
      <c r="H102"/>
      <c r="I102"/>
      <c r="J102"/>
      <c r="K102"/>
      <c r="L102"/>
      <c r="M102"/>
    </row>
    <row r="103" spans="1:13" ht="15" x14ac:dyDescent="0.25">
      <c r="A103" s="176" t="s">
        <v>394</v>
      </c>
      <c r="B103" s="82"/>
      <c r="C103" s="82">
        <v>250</v>
      </c>
      <c r="D103" s="82">
        <v>150</v>
      </c>
      <c r="E103" s="82">
        <v>150</v>
      </c>
      <c r="F103" s="82">
        <v>150</v>
      </c>
      <c r="G103"/>
      <c r="H103"/>
      <c r="I103"/>
      <c r="J103"/>
      <c r="K103"/>
      <c r="L103"/>
      <c r="M103"/>
    </row>
    <row r="104" spans="1:13" ht="24.75" x14ac:dyDescent="0.25">
      <c r="A104" s="281" t="s">
        <v>161</v>
      </c>
      <c r="B104" s="82">
        <v>2389.0100000000002</v>
      </c>
      <c r="C104" s="82">
        <v>11000</v>
      </c>
      <c r="D104" s="82">
        <v>11000</v>
      </c>
      <c r="E104" s="82">
        <v>11000</v>
      </c>
      <c r="F104" s="82">
        <v>11000</v>
      </c>
      <c r="G104"/>
      <c r="H104"/>
      <c r="I104"/>
      <c r="J104"/>
      <c r="K104"/>
      <c r="L104"/>
      <c r="M104"/>
    </row>
    <row r="105" spans="1:13" ht="15" x14ac:dyDescent="0.25">
      <c r="A105" s="132" t="s">
        <v>176</v>
      </c>
      <c r="B105" s="82">
        <v>2389.0100000000002</v>
      </c>
      <c r="C105" s="82">
        <v>11000</v>
      </c>
      <c r="D105" s="82">
        <v>11000</v>
      </c>
      <c r="E105" s="82">
        <v>11000</v>
      </c>
      <c r="F105" s="82">
        <v>11000</v>
      </c>
      <c r="G105"/>
      <c r="H105"/>
      <c r="I105"/>
      <c r="J105"/>
      <c r="K105"/>
      <c r="L105"/>
      <c r="M105"/>
    </row>
    <row r="106" spans="1:13" ht="15" x14ac:dyDescent="0.25">
      <c r="A106" s="176" t="s">
        <v>217</v>
      </c>
      <c r="B106" s="82">
        <v>2389.0100000000002</v>
      </c>
      <c r="C106" s="82">
        <v>11000</v>
      </c>
      <c r="D106" s="82">
        <v>11000</v>
      </c>
      <c r="E106" s="82">
        <v>11000</v>
      </c>
      <c r="F106" s="82">
        <v>11000</v>
      </c>
      <c r="G106"/>
      <c r="H106"/>
      <c r="I106"/>
      <c r="J106"/>
      <c r="K106"/>
      <c r="L106"/>
      <c r="M106"/>
    </row>
    <row r="107" spans="1:13" ht="15" x14ac:dyDescent="0.25">
      <c r="A107" s="281" t="s">
        <v>163</v>
      </c>
      <c r="B107" s="82">
        <v>51217.68</v>
      </c>
      <c r="C107" s="82">
        <v>191522</v>
      </c>
      <c r="D107" s="82">
        <v>554800</v>
      </c>
      <c r="E107" s="82">
        <v>420600</v>
      </c>
      <c r="F107" s="82">
        <v>103000</v>
      </c>
      <c r="G107"/>
      <c r="H107"/>
      <c r="I107"/>
      <c r="J107"/>
      <c r="K107"/>
      <c r="L107"/>
      <c r="M107"/>
    </row>
    <row r="108" spans="1:13" ht="15" x14ac:dyDescent="0.25">
      <c r="A108" s="132" t="s">
        <v>178</v>
      </c>
      <c r="B108" s="82">
        <v>51217.68</v>
      </c>
      <c r="C108" s="82">
        <v>191522</v>
      </c>
      <c r="D108" s="82">
        <v>554800</v>
      </c>
      <c r="E108" s="82">
        <v>420600</v>
      </c>
      <c r="F108" s="82">
        <v>103000</v>
      </c>
      <c r="G108"/>
      <c r="H108"/>
      <c r="I108"/>
      <c r="J108"/>
      <c r="K108"/>
      <c r="L108"/>
      <c r="M108"/>
    </row>
    <row r="109" spans="1:13" ht="15" x14ac:dyDescent="0.25">
      <c r="A109" s="176" t="s">
        <v>240</v>
      </c>
      <c r="B109" s="82">
        <v>18420.91</v>
      </c>
      <c r="C109" s="82">
        <v>113022</v>
      </c>
      <c r="D109" s="82">
        <v>458000</v>
      </c>
      <c r="E109" s="82">
        <v>258800</v>
      </c>
      <c r="F109" s="82">
        <v>100000</v>
      </c>
      <c r="G109"/>
      <c r="H109"/>
      <c r="I109"/>
      <c r="J109"/>
      <c r="K109"/>
      <c r="L109"/>
      <c r="M109"/>
    </row>
    <row r="110" spans="1:13" ht="15" x14ac:dyDescent="0.25">
      <c r="A110" s="176" t="s">
        <v>244</v>
      </c>
      <c r="B110" s="82">
        <v>6311.5</v>
      </c>
      <c r="C110" s="82">
        <v>3500</v>
      </c>
      <c r="D110" s="82">
        <v>3000</v>
      </c>
      <c r="E110" s="82">
        <v>3000</v>
      </c>
      <c r="F110" s="82">
        <v>3000</v>
      </c>
      <c r="G110"/>
      <c r="H110"/>
      <c r="I110"/>
      <c r="J110"/>
      <c r="K110"/>
      <c r="L110"/>
      <c r="M110"/>
    </row>
    <row r="111" spans="1:13" ht="15" x14ac:dyDescent="0.25">
      <c r="A111" s="176" t="s">
        <v>221</v>
      </c>
      <c r="B111" s="82">
        <v>26485.27</v>
      </c>
      <c r="C111" s="82">
        <v>75000</v>
      </c>
      <c r="D111" s="82">
        <v>93800</v>
      </c>
      <c r="E111" s="82">
        <v>158800</v>
      </c>
      <c r="F111" s="82"/>
      <c r="G111"/>
      <c r="H111"/>
      <c r="I111"/>
      <c r="J111"/>
      <c r="K111"/>
      <c r="L111"/>
      <c r="M111"/>
    </row>
    <row r="112" spans="1:13" ht="15" x14ac:dyDescent="0.25">
      <c r="A112" s="281" t="s">
        <v>164</v>
      </c>
      <c r="B112" s="82">
        <v>361496.28</v>
      </c>
      <c r="C112" s="82">
        <v>1631500</v>
      </c>
      <c r="D112" s="82">
        <v>700000</v>
      </c>
      <c r="E112" s="82">
        <v>1510000</v>
      </c>
      <c r="F112" s="82"/>
      <c r="G112"/>
      <c r="H112"/>
      <c r="I112"/>
      <c r="J112"/>
      <c r="K112"/>
      <c r="L112"/>
      <c r="M112"/>
    </row>
    <row r="113" spans="1:13" ht="15" x14ac:dyDescent="0.25">
      <c r="A113" s="132" t="s">
        <v>180</v>
      </c>
      <c r="B113" s="82">
        <v>361496.28</v>
      </c>
      <c r="C113" s="82">
        <v>1631500</v>
      </c>
      <c r="D113" s="82">
        <v>700000</v>
      </c>
      <c r="E113" s="82">
        <v>1510000</v>
      </c>
      <c r="F113" s="82"/>
      <c r="G113"/>
      <c r="H113"/>
      <c r="I113"/>
      <c r="J113"/>
      <c r="K113"/>
      <c r="L113"/>
      <c r="M113"/>
    </row>
    <row r="114" spans="1:13" ht="15" x14ac:dyDescent="0.25">
      <c r="A114" s="176" t="s">
        <v>223</v>
      </c>
      <c r="B114" s="82">
        <v>361496.28</v>
      </c>
      <c r="C114" s="82">
        <v>1631500</v>
      </c>
      <c r="D114" s="82">
        <v>700000</v>
      </c>
      <c r="E114" s="82">
        <v>1510000</v>
      </c>
      <c r="F114" s="82"/>
      <c r="G114"/>
      <c r="H114"/>
      <c r="I114"/>
      <c r="J114"/>
      <c r="K114"/>
      <c r="L114"/>
      <c r="M114"/>
    </row>
    <row r="115" spans="1:13" ht="15" x14ac:dyDescent="0.25">
      <c r="A115" s="378" t="s">
        <v>3563</v>
      </c>
      <c r="B115" s="372">
        <v>134458.07999999999</v>
      </c>
      <c r="C115" s="372">
        <v>10000</v>
      </c>
      <c r="D115" s="372">
        <v>74754</v>
      </c>
      <c r="E115" s="372">
        <v>12000</v>
      </c>
      <c r="F115" s="372">
        <v>12000</v>
      </c>
      <c r="G115"/>
      <c r="H115"/>
      <c r="I115"/>
      <c r="J115"/>
      <c r="K115"/>
      <c r="L115"/>
      <c r="M115"/>
    </row>
    <row r="116" spans="1:13" ht="15" x14ac:dyDescent="0.25">
      <c r="A116" s="281" t="s">
        <v>159</v>
      </c>
      <c r="B116" s="82">
        <v>39300</v>
      </c>
      <c r="C116" s="82"/>
      <c r="D116" s="82"/>
      <c r="E116" s="82"/>
      <c r="F116" s="82"/>
      <c r="G116"/>
      <c r="H116"/>
      <c r="I116"/>
      <c r="J116"/>
      <c r="K116"/>
      <c r="L116"/>
      <c r="M116"/>
    </row>
    <row r="117" spans="1:13" ht="15" x14ac:dyDescent="0.25">
      <c r="A117" s="132" t="s">
        <v>168</v>
      </c>
      <c r="B117" s="82">
        <v>39300</v>
      </c>
      <c r="C117" s="82"/>
      <c r="D117" s="82"/>
      <c r="E117" s="82"/>
      <c r="F117" s="82"/>
      <c r="G117"/>
      <c r="H117"/>
      <c r="I117"/>
      <c r="J117"/>
      <c r="K117"/>
      <c r="L117"/>
      <c r="M117"/>
    </row>
    <row r="118" spans="1:13" ht="15" x14ac:dyDescent="0.25">
      <c r="A118" s="176" t="s">
        <v>186</v>
      </c>
      <c r="B118" s="82">
        <v>39300</v>
      </c>
      <c r="C118" s="82"/>
      <c r="D118" s="82"/>
      <c r="E118" s="82"/>
      <c r="F118" s="82"/>
      <c r="G118"/>
      <c r="H118"/>
      <c r="I118"/>
      <c r="J118"/>
      <c r="K118"/>
      <c r="L118"/>
      <c r="M118"/>
    </row>
    <row r="119" spans="1:13" ht="15" x14ac:dyDescent="0.25">
      <c r="A119" s="281" t="s">
        <v>131</v>
      </c>
      <c r="B119" s="82">
        <v>95158.080000000002</v>
      </c>
      <c r="C119" s="82">
        <v>10000</v>
      </c>
      <c r="D119" s="82">
        <v>74754</v>
      </c>
      <c r="E119" s="82">
        <v>12000</v>
      </c>
      <c r="F119" s="82">
        <v>12000</v>
      </c>
      <c r="G119"/>
      <c r="H119"/>
      <c r="I119"/>
      <c r="J119"/>
      <c r="K119"/>
      <c r="L119"/>
      <c r="M119"/>
    </row>
    <row r="120" spans="1:13" ht="15" x14ac:dyDescent="0.25">
      <c r="A120" s="132" t="s">
        <v>170</v>
      </c>
      <c r="B120" s="82">
        <v>41048.269999999997</v>
      </c>
      <c r="C120" s="82"/>
      <c r="D120" s="82">
        <v>10454</v>
      </c>
      <c r="E120" s="82"/>
      <c r="F120" s="82"/>
      <c r="G120"/>
      <c r="H120"/>
      <c r="I120"/>
      <c r="J120"/>
      <c r="K120"/>
      <c r="L120"/>
      <c r="M120"/>
    </row>
    <row r="121" spans="1:13" ht="15" x14ac:dyDescent="0.25">
      <c r="A121" s="176" t="s">
        <v>230</v>
      </c>
      <c r="B121" s="82">
        <v>41048.269999999997</v>
      </c>
      <c r="C121" s="82"/>
      <c r="D121" s="82">
        <v>10454</v>
      </c>
      <c r="E121" s="82"/>
      <c r="F121" s="82"/>
      <c r="G121"/>
      <c r="H121"/>
      <c r="I121"/>
      <c r="J121"/>
      <c r="K121"/>
      <c r="L121"/>
      <c r="M121"/>
    </row>
    <row r="122" spans="1:13" ht="15" x14ac:dyDescent="0.25">
      <c r="A122" s="132" t="s">
        <v>171</v>
      </c>
      <c r="B122" s="82"/>
      <c r="C122" s="82">
        <v>10000</v>
      </c>
      <c r="D122" s="82">
        <v>10000</v>
      </c>
      <c r="E122" s="82">
        <v>12000</v>
      </c>
      <c r="F122" s="82">
        <v>12000</v>
      </c>
      <c r="G122"/>
      <c r="H122"/>
      <c r="I122"/>
      <c r="J122"/>
      <c r="K122"/>
      <c r="L122"/>
      <c r="M122"/>
    </row>
    <row r="123" spans="1:13" ht="15" x14ac:dyDescent="0.25">
      <c r="A123" s="176" t="s">
        <v>193</v>
      </c>
      <c r="B123" s="82"/>
      <c r="C123" s="82">
        <v>10000</v>
      </c>
      <c r="D123" s="82">
        <v>10000</v>
      </c>
      <c r="E123" s="82">
        <v>12000</v>
      </c>
      <c r="F123" s="82">
        <v>12000</v>
      </c>
      <c r="G123"/>
      <c r="H123"/>
      <c r="I123"/>
      <c r="J123"/>
      <c r="K123"/>
      <c r="L123"/>
      <c r="M123"/>
    </row>
    <row r="124" spans="1:13" ht="15" x14ac:dyDescent="0.25">
      <c r="A124" s="132" t="s">
        <v>132</v>
      </c>
      <c r="B124" s="82">
        <v>24587.309999999998</v>
      </c>
      <c r="C124" s="82"/>
      <c r="D124" s="82">
        <v>23000</v>
      </c>
      <c r="E124" s="82"/>
      <c r="F124" s="82"/>
      <c r="G124"/>
      <c r="H124"/>
      <c r="I124"/>
      <c r="J124"/>
      <c r="K124"/>
      <c r="L124"/>
      <c r="M124"/>
    </row>
    <row r="125" spans="1:13" ht="15" x14ac:dyDescent="0.25">
      <c r="A125" s="176" t="s">
        <v>235</v>
      </c>
      <c r="B125" s="82">
        <v>16195</v>
      </c>
      <c r="C125" s="82"/>
      <c r="D125" s="82">
        <v>18000</v>
      </c>
      <c r="E125" s="82"/>
      <c r="F125" s="82"/>
      <c r="G125"/>
      <c r="H125"/>
      <c r="I125"/>
      <c r="J125"/>
      <c r="K125"/>
      <c r="L125"/>
      <c r="M125"/>
    </row>
    <row r="126" spans="1:13" ht="15" x14ac:dyDescent="0.25">
      <c r="A126" s="176" t="s">
        <v>143</v>
      </c>
      <c r="B126" s="82"/>
      <c r="C126" s="82"/>
      <c r="D126" s="82">
        <v>1000</v>
      </c>
      <c r="E126" s="82"/>
      <c r="F126" s="82"/>
      <c r="G126"/>
      <c r="H126"/>
      <c r="I126"/>
      <c r="J126"/>
      <c r="K126"/>
      <c r="L126"/>
      <c r="M126"/>
    </row>
    <row r="127" spans="1:13" ht="15" x14ac:dyDescent="0.25">
      <c r="A127" s="176" t="s">
        <v>236</v>
      </c>
      <c r="B127" s="82">
        <v>8392.31</v>
      </c>
      <c r="C127" s="82"/>
      <c r="D127" s="82">
        <v>4000</v>
      </c>
      <c r="E127" s="82"/>
      <c r="F127" s="82"/>
      <c r="G127"/>
      <c r="H127"/>
      <c r="I127"/>
      <c r="J127"/>
      <c r="K127"/>
      <c r="L127"/>
      <c r="M127"/>
    </row>
    <row r="128" spans="1:13" ht="15" x14ac:dyDescent="0.25">
      <c r="A128" s="132" t="s">
        <v>172</v>
      </c>
      <c r="B128" s="82"/>
      <c r="C128" s="82"/>
      <c r="D128" s="82">
        <v>1300</v>
      </c>
      <c r="E128" s="82"/>
      <c r="F128" s="82"/>
      <c r="G128"/>
      <c r="H128"/>
      <c r="I128"/>
      <c r="J128"/>
      <c r="K128"/>
      <c r="L128"/>
      <c r="M128"/>
    </row>
    <row r="129" spans="1:13" ht="15" x14ac:dyDescent="0.25">
      <c r="A129" s="176" t="s">
        <v>207</v>
      </c>
      <c r="B129" s="82"/>
      <c r="C129" s="82"/>
      <c r="D129" s="82">
        <v>1300</v>
      </c>
      <c r="E129" s="82"/>
      <c r="F129" s="82"/>
      <c r="G129"/>
      <c r="H129"/>
      <c r="I129"/>
      <c r="J129"/>
      <c r="K129"/>
      <c r="L129"/>
      <c r="M129"/>
    </row>
    <row r="130" spans="1:13" ht="15" x14ac:dyDescent="0.25">
      <c r="A130" s="132" t="s">
        <v>173</v>
      </c>
      <c r="B130" s="82">
        <v>29522.5</v>
      </c>
      <c r="C130" s="82"/>
      <c r="D130" s="82">
        <v>30000</v>
      </c>
      <c r="E130" s="82"/>
      <c r="F130" s="82"/>
      <c r="G130"/>
      <c r="H130"/>
      <c r="I130"/>
      <c r="J130"/>
      <c r="K130"/>
      <c r="L130"/>
      <c r="M130"/>
    </row>
    <row r="131" spans="1:13" ht="15" x14ac:dyDescent="0.25">
      <c r="A131" s="176" t="s">
        <v>210</v>
      </c>
      <c r="B131" s="82">
        <v>29522.5</v>
      </c>
      <c r="C131" s="82"/>
      <c r="D131" s="82">
        <v>30000</v>
      </c>
      <c r="E131" s="82"/>
      <c r="F131" s="82"/>
      <c r="G131"/>
      <c r="H131"/>
      <c r="I131"/>
      <c r="J131"/>
      <c r="K131"/>
      <c r="L131"/>
      <c r="M131"/>
    </row>
    <row r="132" spans="1:13" ht="15" x14ac:dyDescent="0.25">
      <c r="A132" s="371" t="s">
        <v>3564</v>
      </c>
      <c r="B132" s="82">
        <v>357716.99</v>
      </c>
      <c r="C132" s="82"/>
      <c r="D132" s="82"/>
      <c r="E132" s="82"/>
      <c r="F132" s="82"/>
      <c r="G132"/>
      <c r="H132"/>
      <c r="I132"/>
      <c r="J132"/>
      <c r="K132"/>
      <c r="L132"/>
      <c r="M132"/>
    </row>
    <row r="133" spans="1:13" ht="15" x14ac:dyDescent="0.25">
      <c r="A133" s="281" t="s">
        <v>164</v>
      </c>
      <c r="B133" s="82">
        <v>357716.99</v>
      </c>
      <c r="C133" s="82"/>
      <c r="D133" s="82"/>
      <c r="E133" s="82"/>
      <c r="F133" s="82"/>
      <c r="G133"/>
      <c r="H133"/>
      <c r="I133"/>
      <c r="J133"/>
      <c r="K133"/>
      <c r="L133"/>
      <c r="M133"/>
    </row>
    <row r="134" spans="1:13" ht="15" x14ac:dyDescent="0.25">
      <c r="A134" s="132" t="s">
        <v>180</v>
      </c>
      <c r="B134" s="82">
        <v>357716.99</v>
      </c>
      <c r="C134" s="82"/>
      <c r="D134" s="82"/>
      <c r="E134" s="82"/>
      <c r="F134" s="82"/>
      <c r="G134"/>
      <c r="H134"/>
      <c r="I134"/>
      <c r="J134"/>
      <c r="K134"/>
      <c r="L134"/>
      <c r="M134"/>
    </row>
    <row r="135" spans="1:13" ht="15" x14ac:dyDescent="0.25">
      <c r="A135" s="176" t="s">
        <v>223</v>
      </c>
      <c r="B135" s="82">
        <v>357716.99</v>
      </c>
      <c r="C135" s="82"/>
      <c r="D135" s="82"/>
      <c r="E135" s="82"/>
      <c r="F135" s="82"/>
      <c r="G135"/>
      <c r="H135"/>
      <c r="I135"/>
      <c r="J135"/>
      <c r="K135"/>
      <c r="L135"/>
      <c r="M135"/>
    </row>
    <row r="136" spans="1:13" ht="15" x14ac:dyDescent="0.25">
      <c r="A136" s="371" t="s">
        <v>3572</v>
      </c>
      <c r="B136" s="82"/>
      <c r="C136" s="82">
        <v>4635000</v>
      </c>
      <c r="D136" s="82"/>
      <c r="E136" s="82"/>
      <c r="F136" s="82"/>
      <c r="G136"/>
      <c r="H136"/>
      <c r="I136"/>
      <c r="J136"/>
      <c r="K136"/>
      <c r="L136"/>
      <c r="M136"/>
    </row>
    <row r="137" spans="1:13" ht="15" x14ac:dyDescent="0.25">
      <c r="A137" s="281" t="s">
        <v>164</v>
      </c>
      <c r="B137" s="82"/>
      <c r="C137" s="82">
        <v>4635000</v>
      </c>
      <c r="D137" s="82"/>
      <c r="E137" s="82"/>
      <c r="F137" s="82"/>
      <c r="G137"/>
      <c r="H137"/>
      <c r="I137"/>
      <c r="J137"/>
      <c r="K137"/>
      <c r="L137"/>
      <c r="M137"/>
    </row>
    <row r="138" spans="1:13" ht="15" x14ac:dyDescent="0.25">
      <c r="A138" s="132" t="s">
        <v>180</v>
      </c>
      <c r="B138" s="82"/>
      <c r="C138" s="82">
        <v>4635000</v>
      </c>
      <c r="D138" s="82"/>
      <c r="E138" s="82"/>
      <c r="F138" s="82"/>
      <c r="G138"/>
      <c r="H138"/>
      <c r="I138"/>
      <c r="J138"/>
      <c r="K138"/>
      <c r="L138"/>
      <c r="M138"/>
    </row>
    <row r="139" spans="1:13" ht="15" x14ac:dyDescent="0.25">
      <c r="A139" s="176" t="s">
        <v>223</v>
      </c>
      <c r="B139" s="82"/>
      <c r="C139" s="82">
        <v>4635000</v>
      </c>
      <c r="D139" s="82"/>
      <c r="E139" s="82"/>
      <c r="F139" s="82"/>
      <c r="G139"/>
      <c r="H139"/>
      <c r="I139"/>
      <c r="J139"/>
      <c r="K139"/>
      <c r="L139"/>
      <c r="M139"/>
    </row>
    <row r="140" spans="1:13" ht="15" x14ac:dyDescent="0.25">
      <c r="A140" s="163" t="s">
        <v>141</v>
      </c>
      <c r="B140" s="166">
        <v>292068.94</v>
      </c>
      <c r="C140" s="166">
        <v>291290</v>
      </c>
      <c r="D140" s="166">
        <v>439800</v>
      </c>
      <c r="E140" s="166">
        <v>469800</v>
      </c>
      <c r="F140" s="166">
        <v>764800</v>
      </c>
      <c r="G140"/>
      <c r="H140"/>
      <c r="I140"/>
      <c r="J140"/>
      <c r="K140"/>
      <c r="L140"/>
      <c r="M140"/>
    </row>
    <row r="141" spans="1:13" ht="15" x14ac:dyDescent="0.25">
      <c r="A141" s="378" t="s">
        <v>3562</v>
      </c>
      <c r="B141" s="372">
        <v>292068.94</v>
      </c>
      <c r="C141" s="372">
        <v>291290</v>
      </c>
      <c r="D141" s="372">
        <v>439800</v>
      </c>
      <c r="E141" s="372">
        <v>469800</v>
      </c>
      <c r="F141" s="372">
        <v>764800</v>
      </c>
      <c r="G141"/>
      <c r="H141"/>
      <c r="I141"/>
      <c r="J141"/>
      <c r="K141"/>
      <c r="L141"/>
      <c r="M141"/>
    </row>
    <row r="142" spans="1:13" ht="15" x14ac:dyDescent="0.25">
      <c r="A142" s="281" t="s">
        <v>131</v>
      </c>
      <c r="B142" s="82">
        <v>290086.44</v>
      </c>
      <c r="C142" s="82">
        <v>276290</v>
      </c>
      <c r="D142" s="82">
        <v>384250</v>
      </c>
      <c r="E142" s="82">
        <v>414250</v>
      </c>
      <c r="F142" s="82">
        <v>384250</v>
      </c>
      <c r="G142"/>
      <c r="H142"/>
      <c r="I142"/>
      <c r="J142"/>
      <c r="K142"/>
      <c r="L142"/>
      <c r="M142"/>
    </row>
    <row r="143" spans="1:13" ht="15" x14ac:dyDescent="0.25">
      <c r="A143" s="132" t="s">
        <v>132</v>
      </c>
      <c r="B143" s="82">
        <v>290086.44</v>
      </c>
      <c r="C143" s="82">
        <v>276290</v>
      </c>
      <c r="D143" s="82">
        <v>384250</v>
      </c>
      <c r="E143" s="82">
        <v>414250</v>
      </c>
      <c r="F143" s="82">
        <v>384250</v>
      </c>
      <c r="G143"/>
      <c r="H143"/>
      <c r="I143"/>
      <c r="J143"/>
      <c r="K143"/>
      <c r="L143"/>
      <c r="M143"/>
    </row>
    <row r="144" spans="1:13" ht="15" x14ac:dyDescent="0.25">
      <c r="A144" s="176" t="s">
        <v>152</v>
      </c>
      <c r="B144" s="82">
        <v>1831.31</v>
      </c>
      <c r="C144" s="82">
        <v>4000</v>
      </c>
      <c r="D144" s="82">
        <v>4000</v>
      </c>
      <c r="E144" s="82">
        <v>4000</v>
      </c>
      <c r="F144" s="82">
        <v>4000</v>
      </c>
      <c r="G144"/>
      <c r="H144"/>
      <c r="I144"/>
      <c r="J144"/>
      <c r="K144"/>
      <c r="L144"/>
      <c r="M144"/>
    </row>
    <row r="145" spans="1:13" ht="15" x14ac:dyDescent="0.25">
      <c r="A145" s="176" t="s">
        <v>143</v>
      </c>
      <c r="B145" s="82">
        <v>64556.56</v>
      </c>
      <c r="C145" s="82">
        <v>69290</v>
      </c>
      <c r="D145" s="82">
        <v>157000</v>
      </c>
      <c r="E145" s="82">
        <v>157000</v>
      </c>
      <c r="F145" s="82">
        <v>157000</v>
      </c>
      <c r="G145"/>
      <c r="H145"/>
      <c r="I145"/>
      <c r="J145"/>
      <c r="K145"/>
      <c r="L145"/>
      <c r="M145"/>
    </row>
    <row r="146" spans="1:13" ht="15" x14ac:dyDescent="0.25">
      <c r="A146" s="176" t="s">
        <v>153</v>
      </c>
      <c r="B146" s="82">
        <v>223698.57</v>
      </c>
      <c r="C146" s="82">
        <v>203000</v>
      </c>
      <c r="D146" s="82">
        <v>223250</v>
      </c>
      <c r="E146" s="82">
        <v>253250</v>
      </c>
      <c r="F146" s="82">
        <v>223250</v>
      </c>
      <c r="G146"/>
      <c r="H146"/>
      <c r="I146"/>
      <c r="J146"/>
      <c r="K146"/>
      <c r="L146"/>
      <c r="M146"/>
    </row>
    <row r="147" spans="1:13" ht="15" x14ac:dyDescent="0.25">
      <c r="A147" s="281" t="s">
        <v>162</v>
      </c>
      <c r="B147" s="82">
        <v>550</v>
      </c>
      <c r="C147" s="82"/>
      <c r="D147" s="82">
        <v>50550</v>
      </c>
      <c r="E147" s="82">
        <v>50550</v>
      </c>
      <c r="F147" s="82">
        <v>550</v>
      </c>
      <c r="G147"/>
      <c r="H147"/>
      <c r="I147"/>
      <c r="J147"/>
      <c r="K147"/>
      <c r="L147"/>
      <c r="M147"/>
    </row>
    <row r="148" spans="1:13" ht="15" x14ac:dyDescent="0.25">
      <c r="A148" s="132" t="s">
        <v>177</v>
      </c>
      <c r="B148" s="82">
        <v>550</v>
      </c>
      <c r="C148" s="82"/>
      <c r="D148" s="82">
        <v>50550</v>
      </c>
      <c r="E148" s="82">
        <v>50550</v>
      </c>
      <c r="F148" s="82">
        <v>550</v>
      </c>
      <c r="G148"/>
      <c r="H148"/>
      <c r="I148"/>
      <c r="J148"/>
      <c r="K148"/>
      <c r="L148"/>
      <c r="M148"/>
    </row>
    <row r="149" spans="1:13" ht="15" x14ac:dyDescent="0.25">
      <c r="A149" s="176" t="s">
        <v>251</v>
      </c>
      <c r="B149" s="82">
        <v>550</v>
      </c>
      <c r="C149" s="82"/>
      <c r="D149" s="82">
        <v>50550</v>
      </c>
      <c r="E149" s="82">
        <v>50550</v>
      </c>
      <c r="F149" s="82">
        <v>550</v>
      </c>
      <c r="G149"/>
      <c r="H149"/>
      <c r="I149"/>
      <c r="J149"/>
      <c r="K149"/>
      <c r="L149"/>
      <c r="M149"/>
    </row>
    <row r="150" spans="1:13" ht="15" x14ac:dyDescent="0.25">
      <c r="A150" s="281" t="s">
        <v>163</v>
      </c>
      <c r="B150" s="82">
        <v>1432.5</v>
      </c>
      <c r="C150" s="82">
        <v>15000</v>
      </c>
      <c r="D150" s="82">
        <v>5000</v>
      </c>
      <c r="E150" s="82">
        <v>5000</v>
      </c>
      <c r="F150" s="82">
        <v>380000</v>
      </c>
      <c r="G150"/>
      <c r="H150"/>
      <c r="I150"/>
      <c r="J150"/>
      <c r="K150"/>
      <c r="L150"/>
      <c r="M150"/>
    </row>
    <row r="151" spans="1:13" ht="15" x14ac:dyDescent="0.25">
      <c r="A151" s="132" t="s">
        <v>178</v>
      </c>
      <c r="B151" s="82">
        <v>1432.5</v>
      </c>
      <c r="C151" s="82">
        <v>15000</v>
      </c>
      <c r="D151" s="82">
        <v>5000</v>
      </c>
      <c r="E151" s="82">
        <v>5000</v>
      </c>
      <c r="F151" s="82">
        <v>380000</v>
      </c>
      <c r="G151"/>
      <c r="H151"/>
      <c r="I151"/>
      <c r="J151"/>
      <c r="K151"/>
      <c r="L151"/>
      <c r="M151"/>
    </row>
    <row r="152" spans="1:13" ht="15" x14ac:dyDescent="0.25">
      <c r="A152" s="176" t="s">
        <v>240</v>
      </c>
      <c r="B152" s="82">
        <v>1432.5</v>
      </c>
      <c r="C152" s="82">
        <v>15000</v>
      </c>
      <c r="D152" s="82">
        <v>5000</v>
      </c>
      <c r="E152" s="82">
        <v>5000</v>
      </c>
      <c r="F152" s="82">
        <v>380000</v>
      </c>
      <c r="G152"/>
      <c r="H152"/>
      <c r="I152"/>
      <c r="J152"/>
      <c r="K152"/>
      <c r="L152"/>
      <c r="M152"/>
    </row>
    <row r="153" spans="1:13" ht="15" x14ac:dyDescent="0.25">
      <c r="A153" s="163" t="s">
        <v>241</v>
      </c>
      <c r="B153" s="166">
        <v>162176.5</v>
      </c>
      <c r="C153" s="166">
        <v>178516</v>
      </c>
      <c r="D153" s="166">
        <v>139650</v>
      </c>
      <c r="E153" s="166">
        <v>70700</v>
      </c>
      <c r="F153" s="166">
        <v>63100</v>
      </c>
      <c r="G153"/>
      <c r="H153"/>
      <c r="I153"/>
      <c r="J153"/>
      <c r="K153"/>
      <c r="L153"/>
      <c r="M153"/>
    </row>
    <row r="154" spans="1:13" ht="15" x14ac:dyDescent="0.25">
      <c r="A154" s="378" t="s">
        <v>3562</v>
      </c>
      <c r="B154" s="372">
        <v>162176.5</v>
      </c>
      <c r="C154" s="372">
        <v>178516</v>
      </c>
      <c r="D154" s="372">
        <v>139650</v>
      </c>
      <c r="E154" s="372">
        <v>70700</v>
      </c>
      <c r="F154" s="372">
        <v>63100</v>
      </c>
      <c r="G154"/>
      <c r="H154"/>
      <c r="I154"/>
      <c r="J154"/>
      <c r="K154"/>
      <c r="L154"/>
      <c r="M154"/>
    </row>
    <row r="155" spans="1:13" ht="15" x14ac:dyDescent="0.25">
      <c r="A155" s="281" t="s">
        <v>131</v>
      </c>
      <c r="B155" s="82">
        <v>47026.35</v>
      </c>
      <c r="C155" s="82">
        <v>61145</v>
      </c>
      <c r="D155" s="82">
        <v>62200</v>
      </c>
      <c r="E155" s="82">
        <v>70700</v>
      </c>
      <c r="F155" s="82">
        <v>63100</v>
      </c>
      <c r="G155"/>
      <c r="H155"/>
      <c r="I155"/>
      <c r="J155"/>
      <c r="K155"/>
      <c r="L155"/>
      <c r="M155"/>
    </row>
    <row r="156" spans="1:13" ht="15" x14ac:dyDescent="0.25">
      <c r="A156" s="132" t="s">
        <v>171</v>
      </c>
      <c r="B156" s="82">
        <v>24584.48</v>
      </c>
      <c r="C156" s="82">
        <v>34200</v>
      </c>
      <c r="D156" s="82">
        <v>28300</v>
      </c>
      <c r="E156" s="82">
        <v>36800</v>
      </c>
      <c r="F156" s="82">
        <v>28800</v>
      </c>
      <c r="G156"/>
      <c r="H156"/>
      <c r="I156"/>
      <c r="J156"/>
      <c r="K156"/>
      <c r="L156"/>
      <c r="M156"/>
    </row>
    <row r="157" spans="1:13" ht="15" x14ac:dyDescent="0.25">
      <c r="A157" s="176" t="s">
        <v>233</v>
      </c>
      <c r="B157" s="82">
        <v>21086.28</v>
      </c>
      <c r="C157" s="82">
        <v>24000</v>
      </c>
      <c r="D157" s="82">
        <v>26000</v>
      </c>
      <c r="E157" s="82">
        <v>28600</v>
      </c>
      <c r="F157" s="82">
        <v>28600</v>
      </c>
      <c r="G157"/>
      <c r="H157"/>
      <c r="I157"/>
      <c r="J157"/>
      <c r="K157"/>
      <c r="L157"/>
      <c r="M157"/>
    </row>
    <row r="158" spans="1:13" ht="15" x14ac:dyDescent="0.25">
      <c r="A158" s="176" t="s">
        <v>195</v>
      </c>
      <c r="B158" s="82">
        <v>46.9</v>
      </c>
      <c r="C158" s="82">
        <v>200</v>
      </c>
      <c r="D158" s="82">
        <v>200</v>
      </c>
      <c r="E158" s="82">
        <v>200</v>
      </c>
      <c r="F158" s="82">
        <v>200</v>
      </c>
      <c r="G158"/>
      <c r="H158"/>
      <c r="I158"/>
      <c r="J158"/>
      <c r="K158"/>
      <c r="L158"/>
      <c r="M158"/>
    </row>
    <row r="159" spans="1:13" ht="15" x14ac:dyDescent="0.25">
      <c r="A159" s="176" t="s">
        <v>234</v>
      </c>
      <c r="B159" s="82">
        <v>3451.3</v>
      </c>
      <c r="C159" s="82">
        <v>10000</v>
      </c>
      <c r="D159" s="82">
        <v>2100</v>
      </c>
      <c r="E159" s="82">
        <v>8000</v>
      </c>
      <c r="F159" s="82"/>
      <c r="G159"/>
      <c r="H159"/>
      <c r="I159"/>
      <c r="J159"/>
      <c r="K159"/>
      <c r="L159"/>
      <c r="M159"/>
    </row>
    <row r="160" spans="1:13" ht="15" x14ac:dyDescent="0.25">
      <c r="A160" s="132" t="s">
        <v>132</v>
      </c>
      <c r="B160" s="82">
        <v>13412.15</v>
      </c>
      <c r="C160" s="82">
        <v>18145</v>
      </c>
      <c r="D160" s="82">
        <v>19900</v>
      </c>
      <c r="E160" s="82">
        <v>19900</v>
      </c>
      <c r="F160" s="82">
        <v>20300</v>
      </c>
      <c r="G160"/>
      <c r="H160"/>
      <c r="I160"/>
      <c r="J160"/>
      <c r="K160"/>
      <c r="L160"/>
      <c r="M160"/>
    </row>
    <row r="161" spans="1:13" ht="15" x14ac:dyDescent="0.25">
      <c r="A161" s="176" t="s">
        <v>152</v>
      </c>
      <c r="B161" s="82">
        <v>9659.8799999999992</v>
      </c>
      <c r="C161" s="82">
        <v>13500</v>
      </c>
      <c r="D161" s="82">
        <v>14900</v>
      </c>
      <c r="E161" s="82">
        <v>14900</v>
      </c>
      <c r="F161" s="82">
        <v>15300</v>
      </c>
      <c r="G161"/>
      <c r="H161"/>
      <c r="I161"/>
      <c r="J161"/>
      <c r="K161"/>
      <c r="L161"/>
      <c r="M161"/>
    </row>
    <row r="162" spans="1:13" ht="15" x14ac:dyDescent="0.25">
      <c r="A162" s="176" t="s">
        <v>237</v>
      </c>
      <c r="B162" s="82">
        <v>3752.27</v>
      </c>
      <c r="C162" s="82">
        <v>4645</v>
      </c>
      <c r="D162" s="82">
        <v>5000</v>
      </c>
      <c r="E162" s="82">
        <v>5000</v>
      </c>
      <c r="F162" s="82">
        <v>5000</v>
      </c>
      <c r="G162"/>
      <c r="H162"/>
      <c r="I162"/>
      <c r="J162"/>
      <c r="K162"/>
      <c r="L162"/>
      <c r="M162"/>
    </row>
    <row r="163" spans="1:13" ht="15" x14ac:dyDescent="0.25">
      <c r="A163" s="132" t="s">
        <v>173</v>
      </c>
      <c r="B163" s="82">
        <v>9029.7199999999993</v>
      </c>
      <c r="C163" s="82">
        <v>8800</v>
      </c>
      <c r="D163" s="82">
        <v>14000</v>
      </c>
      <c r="E163" s="82">
        <v>14000</v>
      </c>
      <c r="F163" s="82">
        <v>14000</v>
      </c>
      <c r="G163"/>
      <c r="H163"/>
      <c r="I163"/>
      <c r="J163"/>
      <c r="K163"/>
      <c r="L163"/>
      <c r="M163"/>
    </row>
    <row r="164" spans="1:13" ht="15" x14ac:dyDescent="0.25">
      <c r="A164" s="176" t="s">
        <v>209</v>
      </c>
      <c r="B164" s="82">
        <v>9029.7199999999993</v>
      </c>
      <c r="C164" s="82">
        <v>8800</v>
      </c>
      <c r="D164" s="82">
        <v>14000</v>
      </c>
      <c r="E164" s="82">
        <v>14000</v>
      </c>
      <c r="F164" s="82">
        <v>14000</v>
      </c>
      <c r="G164"/>
      <c r="H164"/>
      <c r="I164"/>
      <c r="J164"/>
      <c r="K164"/>
      <c r="L164"/>
      <c r="M164"/>
    </row>
    <row r="165" spans="1:13" ht="15" x14ac:dyDescent="0.25">
      <c r="A165" s="281" t="s">
        <v>160</v>
      </c>
      <c r="B165" s="82">
        <v>10820.16</v>
      </c>
      <c r="C165" s="82">
        <v>6800</v>
      </c>
      <c r="D165" s="82">
        <v>2450</v>
      </c>
      <c r="E165" s="82"/>
      <c r="F165" s="82"/>
      <c r="G165"/>
      <c r="H165"/>
      <c r="I165"/>
      <c r="J165"/>
      <c r="K165"/>
      <c r="L165"/>
      <c r="M165"/>
    </row>
    <row r="166" spans="1:13" ht="15" x14ac:dyDescent="0.25">
      <c r="A166" s="132" t="s">
        <v>174</v>
      </c>
      <c r="B166" s="82">
        <v>10820.16</v>
      </c>
      <c r="C166" s="82">
        <v>6800</v>
      </c>
      <c r="D166" s="82">
        <v>2450</v>
      </c>
      <c r="E166" s="82"/>
      <c r="F166" s="82"/>
      <c r="G166"/>
      <c r="H166"/>
      <c r="I166"/>
      <c r="J166"/>
      <c r="K166"/>
      <c r="L166"/>
      <c r="M166"/>
    </row>
    <row r="167" spans="1:13" ht="24.75" x14ac:dyDescent="0.25">
      <c r="A167" s="176" t="s">
        <v>242</v>
      </c>
      <c r="B167" s="82">
        <v>10820.16</v>
      </c>
      <c r="C167" s="82">
        <v>6800</v>
      </c>
      <c r="D167" s="82">
        <v>2450</v>
      </c>
      <c r="E167" s="82"/>
      <c r="F167" s="82"/>
      <c r="G167"/>
      <c r="H167"/>
      <c r="I167"/>
      <c r="J167"/>
      <c r="K167"/>
      <c r="L167"/>
      <c r="M167"/>
    </row>
    <row r="168" spans="1:13" ht="15" x14ac:dyDescent="0.25">
      <c r="A168" s="281" t="s">
        <v>163</v>
      </c>
      <c r="B168" s="82">
        <v>104329.99</v>
      </c>
      <c r="C168" s="82">
        <v>110571</v>
      </c>
      <c r="D168" s="82">
        <v>75000</v>
      </c>
      <c r="E168" s="82"/>
      <c r="F168" s="82"/>
      <c r="G168"/>
      <c r="H168"/>
      <c r="I168"/>
      <c r="J168"/>
      <c r="K168"/>
      <c r="L168"/>
      <c r="M168"/>
    </row>
    <row r="169" spans="1:13" ht="15" x14ac:dyDescent="0.25">
      <c r="A169" s="132" t="s">
        <v>179</v>
      </c>
      <c r="B169" s="82">
        <v>104329.99</v>
      </c>
      <c r="C169" s="82">
        <v>110571</v>
      </c>
      <c r="D169" s="82">
        <v>75000</v>
      </c>
      <c r="E169" s="82"/>
      <c r="F169" s="82"/>
      <c r="G169"/>
      <c r="H169"/>
      <c r="I169"/>
      <c r="J169"/>
      <c r="K169"/>
      <c r="L169"/>
      <c r="M169"/>
    </row>
    <row r="170" spans="1:13" ht="15" x14ac:dyDescent="0.25">
      <c r="A170" s="176" t="s">
        <v>243</v>
      </c>
      <c r="B170" s="82">
        <v>104329.99</v>
      </c>
      <c r="C170" s="82">
        <v>110571</v>
      </c>
      <c r="D170" s="82">
        <v>75000</v>
      </c>
      <c r="E170" s="82"/>
      <c r="F170" s="82"/>
      <c r="G170"/>
      <c r="H170"/>
      <c r="I170"/>
      <c r="J170"/>
      <c r="K170"/>
      <c r="L170"/>
      <c r="M170"/>
    </row>
    <row r="171" spans="1:13" ht="15" x14ac:dyDescent="0.25">
      <c r="A171" s="285" t="s">
        <v>252</v>
      </c>
      <c r="B171" s="286">
        <v>11062318.020000003</v>
      </c>
      <c r="C171" s="286">
        <v>19282366</v>
      </c>
      <c r="D171" s="286">
        <v>15235879</v>
      </c>
      <c r="E171" s="286">
        <v>16987905</v>
      </c>
      <c r="F171" s="286">
        <v>16422360</v>
      </c>
      <c r="G171"/>
      <c r="H171"/>
      <c r="I171"/>
      <c r="J171"/>
      <c r="K171"/>
      <c r="L171"/>
      <c r="M171"/>
    </row>
    <row r="172" spans="1:13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5" x14ac:dyDescent="0.25">
      <c r="A191"/>
      <c r="B191"/>
      <c r="C191"/>
      <c r="D191"/>
      <c r="E191" s="144"/>
    </row>
    <row r="192" spans="1:13" ht="15" x14ac:dyDescent="0.25">
      <c r="A192"/>
      <c r="B192"/>
      <c r="C192"/>
      <c r="D192"/>
      <c r="E192" s="144"/>
    </row>
    <row r="193" spans="1:5" ht="15" x14ac:dyDescent="0.25">
      <c r="A193"/>
      <c r="B193"/>
      <c r="C193"/>
      <c r="D193"/>
      <c r="E193" s="144"/>
    </row>
    <row r="194" spans="1:5" ht="15" x14ac:dyDescent="0.25">
      <c r="A194"/>
      <c r="B194"/>
      <c r="C194"/>
      <c r="D194"/>
      <c r="E194" s="144"/>
    </row>
    <row r="195" spans="1:5" ht="15" x14ac:dyDescent="0.25">
      <c r="A195"/>
      <c r="B195"/>
      <c r="C195"/>
      <c r="D195"/>
      <c r="E195" s="144"/>
    </row>
    <row r="196" spans="1:5" ht="15" x14ac:dyDescent="0.25">
      <c r="A196"/>
      <c r="B196"/>
      <c r="C196"/>
      <c r="D196"/>
      <c r="E196" s="144"/>
    </row>
    <row r="197" spans="1:5" ht="15" x14ac:dyDescent="0.25">
      <c r="A197"/>
      <c r="B197"/>
      <c r="C197"/>
      <c r="D197"/>
      <c r="E197" s="144"/>
    </row>
    <row r="198" spans="1:5" ht="15" x14ac:dyDescent="0.25">
      <c r="A198"/>
      <c r="B198"/>
      <c r="C198"/>
      <c r="D198"/>
      <c r="E198" s="144"/>
    </row>
    <row r="199" spans="1:5" ht="15" x14ac:dyDescent="0.25">
      <c r="A199"/>
      <c r="B199"/>
      <c r="C199"/>
      <c r="D199"/>
      <c r="E199" s="144"/>
    </row>
    <row r="200" spans="1:5" ht="15" x14ac:dyDescent="0.25">
      <c r="A200"/>
      <c r="B200"/>
      <c r="C200"/>
      <c r="D200"/>
      <c r="E200" s="144"/>
    </row>
    <row r="201" spans="1:5" ht="15" x14ac:dyDescent="0.25">
      <c r="A201"/>
      <c r="B201"/>
      <c r="C201"/>
      <c r="D201"/>
      <c r="E201" s="144"/>
    </row>
    <row r="202" spans="1:5" ht="15" x14ac:dyDescent="0.25">
      <c r="A202"/>
      <c r="B202"/>
      <c r="C202"/>
      <c r="D202"/>
      <c r="E202" s="144"/>
    </row>
    <row r="203" spans="1:5" ht="15" x14ac:dyDescent="0.25">
      <c r="A203"/>
      <c r="B203"/>
      <c r="C203"/>
      <c r="D203"/>
      <c r="E203" s="144"/>
    </row>
    <row r="204" spans="1:5" ht="15" x14ac:dyDescent="0.25">
      <c r="A204"/>
      <c r="B204"/>
      <c r="C204"/>
      <c r="D204"/>
      <c r="E204" s="144"/>
    </row>
    <row r="205" spans="1:5" ht="15" x14ac:dyDescent="0.25">
      <c r="A205"/>
      <c r="B205"/>
      <c r="C205"/>
      <c r="D205"/>
      <c r="E205" s="144"/>
    </row>
    <row r="206" spans="1:5" ht="15" x14ac:dyDescent="0.25">
      <c r="A206"/>
      <c r="B206"/>
      <c r="C206"/>
      <c r="D206"/>
      <c r="E206" s="144"/>
    </row>
    <row r="207" spans="1:5" ht="15" x14ac:dyDescent="0.25">
      <c r="A207"/>
      <c r="B207"/>
      <c r="C207"/>
      <c r="D207"/>
      <c r="E207" s="144"/>
    </row>
    <row r="208" spans="1:5" ht="15" x14ac:dyDescent="0.25">
      <c r="A208"/>
      <c r="B208"/>
      <c r="C208"/>
      <c r="D208"/>
      <c r="E208" s="144"/>
    </row>
    <row r="209" spans="1:5" ht="15" x14ac:dyDescent="0.25">
      <c r="A209"/>
      <c r="B209"/>
      <c r="C209"/>
      <c r="D209"/>
      <c r="E209" s="144"/>
    </row>
    <row r="210" spans="1:5" ht="15" x14ac:dyDescent="0.25">
      <c r="A210"/>
      <c r="B210"/>
      <c r="C210"/>
      <c r="D210"/>
      <c r="E210" s="144"/>
    </row>
    <row r="211" spans="1:5" ht="15" x14ac:dyDescent="0.25">
      <c r="A211"/>
      <c r="B211"/>
      <c r="C211"/>
      <c r="D211"/>
      <c r="E211" s="144"/>
    </row>
    <row r="212" spans="1:5" ht="15" x14ac:dyDescent="0.25">
      <c r="A212"/>
      <c r="B212"/>
      <c r="C212"/>
      <c r="D212"/>
      <c r="E212" s="144"/>
    </row>
    <row r="213" spans="1:5" ht="15" x14ac:dyDescent="0.25">
      <c r="A213"/>
      <c r="B213"/>
      <c r="C213"/>
      <c r="D213"/>
      <c r="E213" s="144"/>
    </row>
    <row r="214" spans="1:5" ht="15" x14ac:dyDescent="0.25">
      <c r="A214"/>
      <c r="B214"/>
      <c r="C214"/>
      <c r="D214"/>
      <c r="E214" s="144"/>
    </row>
    <row r="215" spans="1:5" ht="15" x14ac:dyDescent="0.25">
      <c r="A215"/>
      <c r="B215"/>
      <c r="C215"/>
      <c r="D215"/>
      <c r="E215" s="144"/>
    </row>
    <row r="216" spans="1:5" ht="15" x14ac:dyDescent="0.25">
      <c r="A216"/>
      <c r="B216"/>
      <c r="C216"/>
      <c r="D216"/>
      <c r="E216" s="144"/>
    </row>
    <row r="217" spans="1:5" ht="15" x14ac:dyDescent="0.25">
      <c r="A217"/>
      <c r="B217"/>
      <c r="C217"/>
      <c r="D217"/>
      <c r="E217" s="144"/>
    </row>
    <row r="218" spans="1:5" ht="15" x14ac:dyDescent="0.25">
      <c r="A218"/>
      <c r="B218"/>
      <c r="C218"/>
      <c r="D218"/>
      <c r="E218" s="144"/>
    </row>
    <row r="219" spans="1:5" ht="15" x14ac:dyDescent="0.25">
      <c r="A219"/>
      <c r="B219"/>
      <c r="C219"/>
      <c r="D219"/>
      <c r="E219" s="144"/>
    </row>
    <row r="220" spans="1:5" ht="15" x14ac:dyDescent="0.25">
      <c r="A220"/>
      <c r="B220"/>
      <c r="C220"/>
      <c r="D220"/>
      <c r="E220" s="144"/>
    </row>
    <row r="221" spans="1:5" ht="15" x14ac:dyDescent="0.25">
      <c r="A221"/>
      <c r="B221"/>
      <c r="C221"/>
      <c r="D221"/>
      <c r="E221" s="144"/>
    </row>
    <row r="222" spans="1:5" ht="15" x14ac:dyDescent="0.25">
      <c r="A222"/>
      <c r="B222"/>
      <c r="C222"/>
      <c r="D222"/>
      <c r="E222" s="144"/>
    </row>
    <row r="223" spans="1:5" ht="15" x14ac:dyDescent="0.25">
      <c r="A223"/>
      <c r="B223"/>
      <c r="C223"/>
      <c r="D223"/>
      <c r="E223" s="144"/>
    </row>
    <row r="224" spans="1:5" ht="15" x14ac:dyDescent="0.25">
      <c r="A224"/>
      <c r="B224"/>
      <c r="C224"/>
      <c r="D224"/>
      <c r="E224" s="144"/>
    </row>
    <row r="225" spans="1:5" ht="15" x14ac:dyDescent="0.25">
      <c r="A225"/>
      <c r="B225"/>
      <c r="C225"/>
      <c r="D225"/>
      <c r="E225" s="144"/>
    </row>
    <row r="226" spans="1:5" ht="15" x14ac:dyDescent="0.25">
      <c r="A226"/>
      <c r="B226"/>
      <c r="C226"/>
      <c r="D226"/>
      <c r="E226" s="144"/>
    </row>
    <row r="227" spans="1:5" ht="15" x14ac:dyDescent="0.25">
      <c r="A227"/>
      <c r="B227"/>
      <c r="C227"/>
      <c r="D227"/>
      <c r="E227" s="144"/>
    </row>
    <row r="228" spans="1:5" ht="15" x14ac:dyDescent="0.25">
      <c r="A228"/>
      <c r="B228"/>
      <c r="C228"/>
      <c r="D228"/>
      <c r="E228" s="144"/>
    </row>
    <row r="229" spans="1:5" ht="15" x14ac:dyDescent="0.25">
      <c r="A229"/>
      <c r="B229"/>
      <c r="C229"/>
      <c r="D229"/>
      <c r="E229" s="144"/>
    </row>
    <row r="230" spans="1:5" ht="15" x14ac:dyDescent="0.25">
      <c r="A230"/>
      <c r="B230"/>
      <c r="C230"/>
      <c r="D230"/>
      <c r="E230" s="144"/>
    </row>
    <row r="231" spans="1:5" ht="15" x14ac:dyDescent="0.25">
      <c r="A231"/>
      <c r="B231"/>
      <c r="C231"/>
      <c r="D231"/>
      <c r="E231" s="144"/>
    </row>
    <row r="232" spans="1:5" ht="15" x14ac:dyDescent="0.25">
      <c r="A232"/>
      <c r="B232"/>
      <c r="C232"/>
      <c r="D232"/>
      <c r="E232" s="144"/>
    </row>
    <row r="233" spans="1:5" ht="15" x14ac:dyDescent="0.25">
      <c r="A233"/>
      <c r="B233"/>
      <c r="C233"/>
      <c r="D233"/>
      <c r="E233" s="144"/>
    </row>
    <row r="234" spans="1:5" ht="15" x14ac:dyDescent="0.25">
      <c r="A234"/>
      <c r="B234"/>
      <c r="C234"/>
      <c r="D234"/>
      <c r="E234" s="144"/>
    </row>
    <row r="235" spans="1:5" ht="15" x14ac:dyDescent="0.25">
      <c r="A235"/>
      <c r="B235"/>
      <c r="C235"/>
      <c r="D235"/>
      <c r="E235" s="144"/>
    </row>
    <row r="236" spans="1:5" ht="15" x14ac:dyDescent="0.25">
      <c r="A236"/>
      <c r="B236"/>
      <c r="C236"/>
      <c r="D236"/>
      <c r="E236" s="144"/>
    </row>
    <row r="237" spans="1:5" ht="15" x14ac:dyDescent="0.25">
      <c r="A237"/>
      <c r="B237"/>
      <c r="C237"/>
      <c r="D237"/>
      <c r="E237" s="144"/>
    </row>
    <row r="238" spans="1:5" ht="15" x14ac:dyDescent="0.25">
      <c r="A238"/>
      <c r="B238"/>
      <c r="C238"/>
      <c r="D238"/>
      <c r="E238" s="144"/>
    </row>
    <row r="239" spans="1:5" ht="15" x14ac:dyDescent="0.25">
      <c r="A239"/>
      <c r="B239"/>
      <c r="C239"/>
      <c r="D239"/>
      <c r="E239" s="144"/>
    </row>
    <row r="240" spans="1:5" ht="15" x14ac:dyDescent="0.25">
      <c r="A240"/>
      <c r="B240"/>
      <c r="C240"/>
      <c r="D240"/>
      <c r="E240" s="144"/>
    </row>
    <row r="241" spans="1:5" ht="15" x14ac:dyDescent="0.25">
      <c r="A241"/>
      <c r="B241"/>
      <c r="C241"/>
      <c r="D241"/>
      <c r="E241" s="144"/>
    </row>
    <row r="242" spans="1:5" ht="15" x14ac:dyDescent="0.25">
      <c r="A242"/>
      <c r="B242"/>
      <c r="C242"/>
      <c r="D242"/>
      <c r="E242" s="144"/>
    </row>
    <row r="243" spans="1:5" ht="15" x14ac:dyDescent="0.25">
      <c r="A243"/>
      <c r="B243"/>
      <c r="C243"/>
      <c r="D243"/>
      <c r="E243" s="144"/>
    </row>
    <row r="244" spans="1:5" ht="15" x14ac:dyDescent="0.25">
      <c r="A244"/>
      <c r="B244" s="114"/>
      <c r="C244" s="114"/>
      <c r="D244" s="114"/>
      <c r="E244" s="170"/>
    </row>
    <row r="245" spans="1:5" ht="15" x14ac:dyDescent="0.25">
      <c r="A245"/>
      <c r="B245" s="114"/>
      <c r="C245" s="114"/>
      <c r="D245" s="114"/>
      <c r="E245" s="170"/>
    </row>
    <row r="246" spans="1:5" ht="15" x14ac:dyDescent="0.25">
      <c r="A246"/>
      <c r="B246" s="114"/>
      <c r="C246" s="114"/>
      <c r="D246" s="114"/>
      <c r="E246" s="170"/>
    </row>
    <row r="247" spans="1:5" ht="15" x14ac:dyDescent="0.25">
      <c r="A247"/>
      <c r="B247" s="114"/>
      <c r="C247" s="114"/>
      <c r="D247" s="114"/>
      <c r="E247" s="170"/>
    </row>
    <row r="248" spans="1:5" ht="15" x14ac:dyDescent="0.25">
      <c r="A248"/>
      <c r="B248" s="114"/>
      <c r="C248" s="114"/>
      <c r="D248" s="114"/>
      <c r="E248" s="170"/>
    </row>
    <row r="249" spans="1:5" ht="15" x14ac:dyDescent="0.25">
      <c r="A249" s="114"/>
      <c r="B249" s="114"/>
      <c r="C249" s="114"/>
      <c r="D249" s="114"/>
      <c r="E249" s="170"/>
    </row>
    <row r="250" spans="1:5" ht="15" x14ac:dyDescent="0.25">
      <c r="A250" s="114"/>
      <c r="B250" s="114"/>
      <c r="C250" s="114"/>
      <c r="D250" s="114"/>
      <c r="E250" s="170"/>
    </row>
    <row r="251" spans="1:5" ht="15" x14ac:dyDescent="0.25">
      <c r="A251" s="114"/>
      <c r="B251" s="114"/>
      <c r="C251" s="114"/>
      <c r="D251" s="114"/>
      <c r="E251" s="170"/>
    </row>
    <row r="252" spans="1:5" ht="15" x14ac:dyDescent="0.25">
      <c r="A252" s="114"/>
      <c r="B252" s="114"/>
      <c r="C252" s="114"/>
      <c r="D252" s="114"/>
      <c r="E252" s="170"/>
    </row>
    <row r="253" spans="1:5" ht="15" x14ac:dyDescent="0.25">
      <c r="A253" s="114"/>
      <c r="B253" s="114"/>
      <c r="C253" s="114"/>
      <c r="D253" s="114"/>
      <c r="E253" s="170"/>
    </row>
    <row r="254" spans="1:5" ht="15" x14ac:dyDescent="0.25">
      <c r="A254" s="114"/>
      <c r="B254" s="114"/>
      <c r="C254" s="114"/>
      <c r="D254" s="114"/>
      <c r="E254" s="170"/>
    </row>
    <row r="255" spans="1:5" ht="15" x14ac:dyDescent="0.25">
      <c r="A255" s="114"/>
      <c r="B255" s="114"/>
      <c r="C255" s="114"/>
      <c r="D255" s="114"/>
      <c r="E255" s="170"/>
    </row>
    <row r="256" spans="1:5" ht="15" x14ac:dyDescent="0.25">
      <c r="A256" s="114"/>
      <c r="B256" s="114"/>
      <c r="C256" s="114"/>
      <c r="D256" s="114"/>
      <c r="E256" s="170"/>
    </row>
    <row r="257" spans="1:5" ht="15" x14ac:dyDescent="0.25">
      <c r="A257" s="114"/>
      <c r="B257" s="114"/>
      <c r="C257" s="114"/>
      <c r="D257" s="114"/>
      <c r="E257" s="170"/>
    </row>
    <row r="258" spans="1:5" ht="15" x14ac:dyDescent="0.25">
      <c r="A258" s="114"/>
      <c r="B258" s="114"/>
      <c r="C258" s="114"/>
      <c r="D258" s="114"/>
      <c r="E258" s="170"/>
    </row>
    <row r="259" spans="1:5" ht="15" x14ac:dyDescent="0.25">
      <c r="A259" s="114"/>
      <c r="B259" s="114"/>
      <c r="C259" s="114"/>
      <c r="D259" s="114"/>
      <c r="E259" s="170"/>
    </row>
    <row r="260" spans="1:5" ht="15" x14ac:dyDescent="0.25">
      <c r="A260" s="114"/>
      <c r="B260" s="114"/>
      <c r="C260" s="114"/>
      <c r="D260" s="114"/>
      <c r="E260" s="170"/>
    </row>
    <row r="261" spans="1:5" ht="15" x14ac:dyDescent="0.25">
      <c r="A261" s="114"/>
      <c r="B261" s="114"/>
      <c r="C261" s="114"/>
      <c r="D261" s="114"/>
      <c r="E261" s="170"/>
    </row>
    <row r="262" spans="1:5" ht="15" x14ac:dyDescent="0.25">
      <c r="A262" s="114"/>
      <c r="B262" s="114"/>
      <c r="C262" s="114"/>
      <c r="D262" s="114"/>
      <c r="E262" s="170"/>
    </row>
    <row r="263" spans="1:5" ht="15" x14ac:dyDescent="0.25">
      <c r="A263" s="114"/>
      <c r="B263" s="114"/>
      <c r="C263" s="114"/>
      <c r="D263" s="114"/>
      <c r="E263" s="170"/>
    </row>
    <row r="264" spans="1:5" ht="15" x14ac:dyDescent="0.25">
      <c r="A264" s="114"/>
      <c r="B264" s="114"/>
      <c r="C264" s="114"/>
      <c r="D264" s="114"/>
      <c r="E264" s="170"/>
    </row>
    <row r="265" spans="1:5" ht="15" x14ac:dyDescent="0.25">
      <c r="A265" s="114"/>
      <c r="B265" s="114"/>
      <c r="C265" s="114"/>
      <c r="D265" s="114"/>
      <c r="E265" s="170"/>
    </row>
    <row r="266" spans="1:5" ht="15" x14ac:dyDescent="0.25">
      <c r="A266" s="114"/>
      <c r="B266" s="114"/>
      <c r="C266" s="114"/>
      <c r="D266" s="114"/>
      <c r="E266" s="170"/>
    </row>
    <row r="267" spans="1:5" ht="15" x14ac:dyDescent="0.25">
      <c r="A267" s="114"/>
      <c r="B267" s="114"/>
      <c r="C267" s="114"/>
      <c r="D267" s="114"/>
      <c r="E267" s="170"/>
    </row>
    <row r="268" spans="1:5" ht="15" x14ac:dyDescent="0.25">
      <c r="A268" s="114"/>
      <c r="B268" s="114"/>
      <c r="C268" s="114"/>
      <c r="D268" s="114"/>
      <c r="E268" s="170"/>
    </row>
    <row r="269" spans="1:5" ht="15" x14ac:dyDescent="0.25">
      <c r="A269" s="114"/>
      <c r="B269" s="114"/>
      <c r="C269" s="114"/>
      <c r="D269" s="114"/>
      <c r="E269" s="170"/>
    </row>
    <row r="270" spans="1:5" ht="15" x14ac:dyDescent="0.25">
      <c r="A270" s="114"/>
      <c r="B270" s="114"/>
      <c r="C270" s="114"/>
      <c r="D270" s="114"/>
      <c r="E270" s="170"/>
    </row>
    <row r="271" spans="1:5" ht="15" x14ac:dyDescent="0.25">
      <c r="A271" s="114"/>
      <c r="B271" s="114"/>
      <c r="C271" s="114"/>
      <c r="D271" s="114"/>
      <c r="E271" s="170"/>
    </row>
    <row r="272" spans="1:5" ht="15" x14ac:dyDescent="0.25">
      <c r="A272" s="114"/>
      <c r="B272" s="114"/>
      <c r="C272" s="114"/>
      <c r="D272" s="114"/>
      <c r="E272" s="170"/>
    </row>
    <row r="273" spans="1:5" ht="15" x14ac:dyDescent="0.25">
      <c r="A273" s="114"/>
      <c r="B273" s="114"/>
      <c r="C273" s="114"/>
      <c r="D273" s="114"/>
      <c r="E273" s="170"/>
    </row>
    <row r="274" spans="1:5" ht="15" x14ac:dyDescent="0.25">
      <c r="A274" s="114"/>
      <c r="B274" s="114"/>
      <c r="C274" s="114"/>
      <c r="D274" s="114"/>
      <c r="E274" s="170"/>
    </row>
    <row r="275" spans="1:5" ht="15" x14ac:dyDescent="0.25">
      <c r="A275" s="114"/>
      <c r="B275" s="114"/>
      <c r="C275" s="114"/>
      <c r="D275" s="114"/>
      <c r="E275" s="170"/>
    </row>
    <row r="276" spans="1:5" ht="15" x14ac:dyDescent="0.25">
      <c r="A276" s="114"/>
      <c r="B276" s="114"/>
      <c r="C276" s="114"/>
      <c r="D276" s="114"/>
      <c r="E276" s="170"/>
    </row>
    <row r="277" spans="1:5" ht="15" x14ac:dyDescent="0.25">
      <c r="A277" s="114"/>
      <c r="B277" s="114"/>
      <c r="C277" s="114"/>
      <c r="D277" s="114"/>
      <c r="E277" s="170"/>
    </row>
    <row r="278" spans="1:5" ht="15" x14ac:dyDescent="0.25">
      <c r="A278" s="114"/>
      <c r="B278" s="114"/>
      <c r="C278" s="114"/>
      <c r="D278" s="114"/>
      <c r="E278" s="170"/>
    </row>
    <row r="279" spans="1:5" ht="15" x14ac:dyDescent="0.25">
      <c r="A279" s="114"/>
      <c r="B279" s="114"/>
      <c r="C279" s="114"/>
      <c r="D279" s="114"/>
      <c r="E279" s="170"/>
    </row>
    <row r="280" spans="1:5" ht="15" x14ac:dyDescent="0.25">
      <c r="A280" s="114"/>
      <c r="B280" s="114"/>
      <c r="C280" s="114"/>
      <c r="D280" s="114"/>
      <c r="E280" s="170"/>
    </row>
    <row r="281" spans="1:5" ht="15" x14ac:dyDescent="0.25">
      <c r="A281" s="114"/>
      <c r="B281" s="114"/>
      <c r="C281" s="114"/>
      <c r="D281" s="114"/>
      <c r="E281" s="170"/>
    </row>
    <row r="282" spans="1:5" ht="15" x14ac:dyDescent="0.25">
      <c r="A282" s="114"/>
      <c r="B282" s="114"/>
      <c r="C282" s="114"/>
      <c r="D282" s="114"/>
      <c r="E282" s="170"/>
    </row>
  </sheetData>
  <sheetProtection selectLockedCells="1" selectUnlockedCells="1"/>
  <mergeCells count="26">
    <mergeCell ref="H52:H53"/>
    <mergeCell ref="I52:I53"/>
    <mergeCell ref="J52:J53"/>
    <mergeCell ref="K52:K53"/>
    <mergeCell ref="L52:L53"/>
    <mergeCell ref="M52:M53"/>
    <mergeCell ref="J3:J4"/>
    <mergeCell ref="K3:K4"/>
    <mergeCell ref="L3:L4"/>
    <mergeCell ref="M3:M4"/>
    <mergeCell ref="F52:F53"/>
    <mergeCell ref="A1:L1"/>
    <mergeCell ref="A2:L2"/>
    <mergeCell ref="A3:A4"/>
    <mergeCell ref="B3:B4"/>
    <mergeCell ref="C3:C4"/>
    <mergeCell ref="D3:D4"/>
    <mergeCell ref="E3:E4"/>
    <mergeCell ref="F3:F4"/>
    <mergeCell ref="H3:H4"/>
    <mergeCell ref="I3:I4"/>
    <mergeCell ref="A52:A53"/>
    <mergeCell ref="B52:B53"/>
    <mergeCell ref="C52:C53"/>
    <mergeCell ref="D52:D53"/>
    <mergeCell ref="E52:E53"/>
  </mergeCells>
  <pageMargins left="0" right="0" top="0" bottom="0" header="0.31496062992125984" footer="0.31496062992125984"/>
  <pageSetup paperSize="9" scale="79" fitToHeight="0" orientation="portrait" r:id="rId3"/>
  <colBreaks count="1" manualBreakCount="1">
    <brk id="4" max="1048575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pageSetUpPr fitToPage="1"/>
  </sheetPr>
  <dimension ref="A1:AA267"/>
  <sheetViews>
    <sheetView topLeftCell="A2" zoomScale="75" zoomScaleNormal="75" zoomScaleSheetLayoutView="100" workbookViewId="0">
      <pane xSplit="2" ySplit="1" topLeftCell="D60" activePane="bottomRight" state="frozen"/>
      <selection activeCell="A2" sqref="A2"/>
      <selection pane="topRight" activeCell="C2" sqref="C2"/>
      <selection pane="bottomLeft" activeCell="A3" sqref="A3"/>
      <selection pane="bottomRight" activeCell="B72" sqref="B72"/>
    </sheetView>
  </sheetViews>
  <sheetFormatPr defaultColWidth="9.140625" defaultRowHeight="12" x14ac:dyDescent="0.25"/>
  <cols>
    <col min="1" max="1" width="31.140625" style="11" customWidth="1"/>
    <col min="2" max="2" width="50.85546875" style="11" customWidth="1"/>
    <col min="3" max="3" width="21" style="11" customWidth="1"/>
    <col min="4" max="4" width="9.85546875" style="11" customWidth="1"/>
    <col min="5" max="5" width="75.42578125" style="11" customWidth="1"/>
    <col min="6" max="7" width="9.85546875" style="11" customWidth="1"/>
    <col min="8" max="9" width="22.42578125" style="11" customWidth="1"/>
    <col min="10" max="10" width="17" style="306" customWidth="1"/>
    <col min="11" max="11" width="23.42578125" style="11" customWidth="1"/>
    <col min="12" max="12" width="21.140625" style="11" customWidth="1"/>
    <col min="13" max="13" width="25.140625" style="11" customWidth="1"/>
    <col min="14" max="14" width="25.42578125" style="11" customWidth="1"/>
    <col min="15" max="16" width="23.85546875" style="11" hidden="1" customWidth="1"/>
    <col min="17" max="17" width="26.5703125" style="11" hidden="1" customWidth="1"/>
    <col min="18" max="18" width="39.28515625" style="11" hidden="1" customWidth="1"/>
    <col min="19" max="19" width="25.28515625" style="11" hidden="1" customWidth="1"/>
    <col min="20" max="21" width="12.28515625" style="235" hidden="1" customWidth="1"/>
    <col min="22" max="22" width="45.28515625" style="11" hidden="1" customWidth="1"/>
    <col min="23" max="23" width="44.7109375" style="11" hidden="1" customWidth="1"/>
    <col min="24" max="24" width="41.7109375" style="11" hidden="1" customWidth="1"/>
    <col min="25" max="25" width="55.5703125" style="11" hidden="1" customWidth="1"/>
    <col min="26" max="26" width="48" style="11" hidden="1" customWidth="1"/>
    <col min="27" max="16384" width="9.140625" style="11"/>
  </cols>
  <sheetData>
    <row r="1" spans="1:27" s="36" customFormat="1" ht="24.75" thickBot="1" x14ac:dyDescent="0.3">
      <c r="A1" s="59" t="s">
        <v>365</v>
      </c>
      <c r="B1" s="60"/>
      <c r="C1" s="60"/>
      <c r="D1" s="60"/>
      <c r="E1" s="60"/>
      <c r="F1" s="115"/>
      <c r="G1" s="115"/>
      <c r="H1" s="115"/>
      <c r="I1" s="115"/>
      <c r="J1" s="296" t="s">
        <v>111</v>
      </c>
      <c r="K1" s="58"/>
      <c r="L1" s="58"/>
      <c r="M1" s="58"/>
      <c r="N1" s="58"/>
      <c r="O1" s="58"/>
      <c r="P1" s="86"/>
      <c r="Q1" s="98"/>
      <c r="R1" s="98"/>
      <c r="S1" s="98"/>
      <c r="T1" s="216"/>
      <c r="U1" s="216"/>
    </row>
    <row r="2" spans="1:27" s="36" customFormat="1" ht="38.25" customHeight="1" thickTop="1" x14ac:dyDescent="0.25">
      <c r="A2" s="37" t="s">
        <v>0</v>
      </c>
      <c r="B2" s="38" t="s">
        <v>1</v>
      </c>
      <c r="C2" s="38" t="s">
        <v>139</v>
      </c>
      <c r="D2" s="38" t="s">
        <v>113</v>
      </c>
      <c r="E2" s="38" t="s">
        <v>114</v>
      </c>
      <c r="F2" s="38" t="s">
        <v>255</v>
      </c>
      <c r="G2" s="38" t="s">
        <v>256</v>
      </c>
      <c r="H2" s="38" t="s">
        <v>269</v>
      </c>
      <c r="I2" s="38" t="s">
        <v>270</v>
      </c>
      <c r="J2" s="297" t="s">
        <v>356</v>
      </c>
      <c r="K2" s="294" t="s">
        <v>366</v>
      </c>
      <c r="L2" s="295" t="s">
        <v>358</v>
      </c>
      <c r="M2" s="295" t="s">
        <v>342</v>
      </c>
      <c r="N2" s="295" t="s">
        <v>359</v>
      </c>
      <c r="O2" s="106" t="s">
        <v>112</v>
      </c>
      <c r="P2" s="107" t="s">
        <v>151</v>
      </c>
      <c r="Q2" s="108" t="s">
        <v>245</v>
      </c>
      <c r="R2" s="109" t="s">
        <v>249</v>
      </c>
      <c r="S2" s="110" t="s">
        <v>248</v>
      </c>
      <c r="T2" s="217" t="s">
        <v>246</v>
      </c>
      <c r="U2" s="217" t="s">
        <v>247</v>
      </c>
      <c r="V2" s="257" t="s">
        <v>314</v>
      </c>
      <c r="W2" s="257" t="s">
        <v>315</v>
      </c>
      <c r="X2" s="257" t="s">
        <v>316</v>
      </c>
      <c r="Y2" s="257" t="s">
        <v>317</v>
      </c>
      <c r="Z2" s="257" t="s">
        <v>318</v>
      </c>
      <c r="AA2" s="36" t="s">
        <v>393</v>
      </c>
    </row>
    <row r="3" spans="1:27" s="42" customFormat="1" ht="48" x14ac:dyDescent="0.25">
      <c r="A3" s="39" t="s">
        <v>2</v>
      </c>
      <c r="B3" s="40"/>
      <c r="C3" s="40"/>
      <c r="D3" s="40"/>
      <c r="E3" s="40"/>
      <c r="F3" s="40"/>
      <c r="G3" s="40"/>
      <c r="H3" s="40" t="s">
        <v>155</v>
      </c>
      <c r="I3" s="40" t="s">
        <v>150</v>
      </c>
      <c r="J3" s="183">
        <f>SUM(J7+J98+J119+J140+J174)</f>
        <v>11062318.020000001</v>
      </c>
      <c r="K3" s="41">
        <f>SUM(K7+K93+K98+K119+K140+K174)</f>
        <v>19282366</v>
      </c>
      <c r="L3" s="183">
        <f>SUM(L7+L98+L119+L140+L174)</f>
        <v>15235879</v>
      </c>
      <c r="M3" s="183">
        <f>SUM(M7+M98+M119+M140+M174)</f>
        <v>16987905</v>
      </c>
      <c r="N3" s="184">
        <f>SUM(N7+N98+N119+N140+L174)</f>
        <v>16422360</v>
      </c>
      <c r="O3" s="184">
        <f>SUM(O7+O98+O119+O140+O174)</f>
        <v>11221542</v>
      </c>
      <c r="P3" s="185">
        <f>SUM(P7+P98+P119+P140+P174)</f>
        <v>11615339</v>
      </c>
      <c r="Q3" s="185">
        <f>SUM(Q7+Q98+Q119+Q140+Q174)</f>
        <v>5285322.09</v>
      </c>
      <c r="R3" s="185">
        <f>SUM(R7+R98+R119+R140+R174)</f>
        <v>14415988</v>
      </c>
      <c r="S3" s="185">
        <f>SUM(S7+S98+S119+S140+S174)</f>
        <v>5432570.9099999992</v>
      </c>
      <c r="T3" s="218" t="e">
        <f>#REF!/#REF!*100</f>
        <v>#REF!</v>
      </c>
      <c r="U3" s="218" t="e">
        <f>#REF!/#REF!*100</f>
        <v>#REF!</v>
      </c>
      <c r="V3" s="185">
        <f>SUM(V7+V98+V119+V140+V174)</f>
        <v>215940</v>
      </c>
      <c r="W3" s="185">
        <f>SUM(W7+W98+W119+W140+W174)</f>
        <v>206600</v>
      </c>
      <c r="X3" s="185">
        <f>SUM(X7+X98+X119+X140+X174)</f>
        <v>0</v>
      </c>
      <c r="Y3" s="185">
        <f>SUM(Y7+Y98+Y119+Y140+Y174)</f>
        <v>0</v>
      </c>
      <c r="Z3" s="185"/>
    </row>
    <row r="4" spans="1:27" s="42" customFormat="1" ht="24" x14ac:dyDescent="0.25">
      <c r="A4" s="39" t="s">
        <v>3553</v>
      </c>
      <c r="B4" s="40"/>
      <c r="C4" s="40"/>
      <c r="D4" s="40"/>
      <c r="E4" s="40"/>
      <c r="F4" s="40"/>
      <c r="G4" s="40"/>
      <c r="H4" s="40"/>
      <c r="I4" s="40"/>
      <c r="J4" s="183">
        <f>SUM(J7+J98+J119+J140+J174)</f>
        <v>11062318.020000001</v>
      </c>
      <c r="K4" s="41">
        <f>SUM(K7+K93+K98+K119+K140+K174)</f>
        <v>19282366</v>
      </c>
      <c r="L4" s="183">
        <f>SUM(L7+L98+L119+L140+L174)</f>
        <v>15235879</v>
      </c>
      <c r="M4" s="183">
        <f>SUM(M7+M98+M119+M140+M174)</f>
        <v>16987905</v>
      </c>
      <c r="N4" s="184">
        <f>SUM(N7+N98+N119+N140+L174)</f>
        <v>16422360</v>
      </c>
      <c r="O4" s="184">
        <f>SUM(O7+O98+O119+O140+O174)</f>
        <v>11221542</v>
      </c>
      <c r="P4" s="185">
        <f>SUM(P7+P98+P119+P140+P174)</f>
        <v>11615339</v>
      </c>
      <c r="Q4" s="185">
        <f>SUM(Q7+Q98+Q119+Q140+Q174)</f>
        <v>5285322.09</v>
      </c>
      <c r="R4" s="185">
        <f>SUM(R7+R98+R119+R140+R174)</f>
        <v>14415988</v>
      </c>
      <c r="S4" s="185">
        <f>SUM(S7+S98+S119+S140+S174)</f>
        <v>5432570.9099999992</v>
      </c>
      <c r="T4" s="219" t="e">
        <f>#REF!/#REF!*100</f>
        <v>#REF!</v>
      </c>
      <c r="U4" s="219" t="e">
        <f>#REF!/#REF!*100</f>
        <v>#REF!</v>
      </c>
      <c r="V4" s="185">
        <f>SUM(V7+V98+V119+V140+V174)</f>
        <v>215940</v>
      </c>
      <c r="W4" s="185">
        <f>SUM(W7+W98+W119+W140+W174)</f>
        <v>206600</v>
      </c>
      <c r="X4" s="185">
        <f>SUM(X7+X98+X119+X140+X174)</f>
        <v>0</v>
      </c>
      <c r="Y4" s="185">
        <f>SUM(Y7+Y98+Y119+Y140+Y174)</f>
        <v>0</v>
      </c>
      <c r="Z4" s="185"/>
    </row>
    <row r="5" spans="1:27" s="42" customFormat="1" x14ac:dyDescent="0.25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183">
        <f>SUM(J7+J98+J119+J140+J174)</f>
        <v>11062318.020000001</v>
      </c>
      <c r="K5" s="41">
        <f>SUM(K7+K93+K98+K119+K140+K174)</f>
        <v>19282366</v>
      </c>
      <c r="L5" s="183">
        <f>SUM(L7+L98+L119+L140+L174)</f>
        <v>15235879</v>
      </c>
      <c r="M5" s="183">
        <f>SUM(M7+M98+M119+M140+M174)</f>
        <v>16987905</v>
      </c>
      <c r="N5" s="184">
        <f>SUM(N7+N98+N119+N140+L174)</f>
        <v>16422360</v>
      </c>
      <c r="O5" s="184">
        <f>SUM(O7+O98+O119+O140+O174)</f>
        <v>11221542</v>
      </c>
      <c r="P5" s="185">
        <f>SUM(P7+P98+P119+P140+P174)</f>
        <v>11615339</v>
      </c>
      <c r="Q5" s="185">
        <f>SUM(Q7+Q98+Q119+Q140+Q174)</f>
        <v>5285322.09</v>
      </c>
      <c r="R5" s="185">
        <f>SUM(R7+R98+R119+R140+R174)</f>
        <v>14415988</v>
      </c>
      <c r="S5" s="185">
        <f>SUM(S7+S98+S119+S140+S174)</f>
        <v>5432570.9099999992</v>
      </c>
      <c r="T5" s="219" t="e">
        <f>#REF!/#REF!*100</f>
        <v>#REF!</v>
      </c>
      <c r="U5" s="219" t="e">
        <f>#REF!/#REF!*100</f>
        <v>#REF!</v>
      </c>
      <c r="V5" s="185">
        <f>SUM(V7+V98+V119+V140+V174)</f>
        <v>215940</v>
      </c>
      <c r="W5" s="185">
        <f>SUM(W7+W98+W119+W140+W174)</f>
        <v>206600</v>
      </c>
      <c r="X5" s="185">
        <f>SUM(X7+X98+X119+X140+X174)</f>
        <v>0</v>
      </c>
      <c r="Y5" s="185">
        <f>SUM(Y7+Y98+Y119+Y140+Y174)</f>
        <v>0</v>
      </c>
      <c r="Z5" s="185"/>
    </row>
    <row r="6" spans="1:27" s="42" customFormat="1" ht="16.5" customHeight="1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183">
        <f>SUM(J7+J98+J119+J140+J174)</f>
        <v>11062318.020000001</v>
      </c>
      <c r="K6" s="41">
        <f>SUM(K7+K93+K98+K119+K140+K174)</f>
        <v>19282366</v>
      </c>
      <c r="L6" s="183">
        <f>SUM(L7+L98+L119+L140+L174)</f>
        <v>15235879</v>
      </c>
      <c r="M6" s="183">
        <f>SUM(M7+M98+M119+M140+M174)</f>
        <v>16987905</v>
      </c>
      <c r="N6" s="184">
        <f>SUM(N7+N98+N119+N140+L174)</f>
        <v>16422360</v>
      </c>
      <c r="O6" s="184">
        <f>SUM(O7+O98+O119+O140+O174)</f>
        <v>11221542</v>
      </c>
      <c r="P6" s="185">
        <f>SUM(P7+P98+P119+P140+P174)</f>
        <v>11615339</v>
      </c>
      <c r="Q6" s="185">
        <f>SUM(Q7+Q98+Q119+Q140+Q174)</f>
        <v>5285322.09</v>
      </c>
      <c r="R6" s="185">
        <f>SUM(R7+R98+R119+R140+R174)</f>
        <v>14415988</v>
      </c>
      <c r="S6" s="185">
        <f>SUM(S7+S98+S119+S140+S174)</f>
        <v>5432570.9099999992</v>
      </c>
      <c r="T6" s="219" t="e">
        <f>#REF!/#REF!*100</f>
        <v>#REF!</v>
      </c>
      <c r="U6" s="219" t="e">
        <f>#REF!/#REF!*100</f>
        <v>#REF!</v>
      </c>
      <c r="V6" s="185">
        <f>SUM(V7+V98+V119+V140+V174)</f>
        <v>215940</v>
      </c>
      <c r="W6" s="185">
        <f>SUM(W7+W98+W119+W140+W174)</f>
        <v>206600</v>
      </c>
      <c r="X6" s="185">
        <f>SUM(X7+X98+X119+X140+X174)</f>
        <v>0</v>
      </c>
      <c r="Y6" s="185">
        <f>SUM(Y7+Y98+Y119+Y140+Y174)</f>
        <v>0</v>
      </c>
      <c r="Z6" s="185"/>
    </row>
    <row r="7" spans="1:27" s="42" customFormat="1" ht="24.75" customHeight="1" x14ac:dyDescent="0.25">
      <c r="A7" s="50" t="s">
        <v>89</v>
      </c>
      <c r="B7" s="12" t="s">
        <v>277</v>
      </c>
      <c r="C7" s="12"/>
      <c r="D7" s="12"/>
      <c r="E7" s="12"/>
      <c r="F7" s="12"/>
      <c r="G7" s="12"/>
      <c r="H7" s="12"/>
      <c r="I7" s="12"/>
      <c r="J7" s="204">
        <f t="shared" ref="J7:S7" si="0">SUM(J8+J63+J88)</f>
        <v>10608072.580000002</v>
      </c>
      <c r="K7" s="204">
        <f>SUM(K8+K63+K88+K83)</f>
        <v>14177560</v>
      </c>
      <c r="L7" s="204">
        <f>SUM(L8+L63+L88+L83)</f>
        <v>14656429</v>
      </c>
      <c r="M7" s="204">
        <f>SUM(M8+M63+M88+M83)</f>
        <v>16447405</v>
      </c>
      <c r="N7" s="204">
        <f>SUM(N8+N63+N83+N88)</f>
        <v>15594460</v>
      </c>
      <c r="O7" s="204">
        <f t="shared" si="0"/>
        <v>10832157</v>
      </c>
      <c r="P7" s="205">
        <f t="shared" si="0"/>
        <v>10930504</v>
      </c>
      <c r="Q7" s="205">
        <f t="shared" si="0"/>
        <v>4618705.919999999</v>
      </c>
      <c r="R7" s="205">
        <f t="shared" si="0"/>
        <v>13876519</v>
      </c>
      <c r="S7" s="205">
        <f t="shared" si="0"/>
        <v>5222110.3899999987</v>
      </c>
      <c r="T7" s="225" t="e">
        <f>#REF!/#REF!*100</f>
        <v>#REF!</v>
      </c>
      <c r="U7" s="225" t="e">
        <f>#REF!/#REF!*100</f>
        <v>#REF!</v>
      </c>
      <c r="V7" s="205">
        <f>SUM(V8+V63+V88)</f>
        <v>187829</v>
      </c>
      <c r="W7" s="205">
        <f>SUM(W8+W63+W88)</f>
        <v>206050</v>
      </c>
      <c r="X7" s="205">
        <f>SUM(X8+X63+X88)</f>
        <v>0</v>
      </c>
      <c r="Y7" s="205">
        <f>SUM(Y8+Y63+Y88)</f>
        <v>0</v>
      </c>
      <c r="Z7" s="205"/>
    </row>
    <row r="8" spans="1:27" s="1" customFormat="1" x14ac:dyDescent="0.25">
      <c r="A8" s="2" t="s">
        <v>30</v>
      </c>
      <c r="B8" s="3" t="s">
        <v>3555</v>
      </c>
      <c r="C8" s="3" t="s">
        <v>3554</v>
      </c>
      <c r="D8" s="3" t="s">
        <v>115</v>
      </c>
      <c r="E8" s="3" t="s">
        <v>116</v>
      </c>
      <c r="F8" s="3" t="s">
        <v>257</v>
      </c>
      <c r="G8" s="3" t="s">
        <v>258</v>
      </c>
      <c r="H8" s="3"/>
      <c r="I8" s="3"/>
      <c r="J8" s="186">
        <f>SUM(J9+J54)</f>
        <v>10115897.510000002</v>
      </c>
      <c r="K8" s="4">
        <f>SUM(K9+K54)</f>
        <v>14167560</v>
      </c>
      <c r="L8" s="186">
        <f>SUM(L10+L18+L46+L50+L55+L60)</f>
        <v>14581675</v>
      </c>
      <c r="M8" s="186">
        <f>SUM(M10+M18+M46+M50+M55+M60)</f>
        <v>16435405</v>
      </c>
      <c r="N8" s="186">
        <f>SUM(N10+N18+N46+N50+N55+N60)</f>
        <v>15582460</v>
      </c>
      <c r="O8" s="186">
        <f>SUM(O10+O18+O46+O50+O55)</f>
        <v>10832157</v>
      </c>
      <c r="P8" s="187">
        <f>SUM(P10+P18+P46+P50+P55)</f>
        <v>10930504</v>
      </c>
      <c r="Q8" s="187">
        <f>SUM(Q10+Q18+Q46+Q50+Q55+Q60)</f>
        <v>4347298.5399999991</v>
      </c>
      <c r="R8" s="187">
        <f>SUM(R10+R18+R46+R50+R55+R60)</f>
        <v>12767321</v>
      </c>
      <c r="S8" s="187">
        <f>SUM(S10+S18+S46+S50+S55+S60)</f>
        <v>4859667.9099999992</v>
      </c>
      <c r="T8" s="220" t="e">
        <f>#REF!/#REF!*100</f>
        <v>#REF!</v>
      </c>
      <c r="U8" s="220" t="e">
        <f>#REF!/#REF!*100</f>
        <v>#REF!</v>
      </c>
      <c r="V8" s="187">
        <f>SUM(V10+V18+V46+V50+V55+V60)</f>
        <v>117550</v>
      </c>
      <c r="W8" s="187">
        <f>SUM(W10+W18+W46+W50+W55+W60+W108)</f>
        <v>127550</v>
      </c>
      <c r="X8" s="187">
        <f>SUM(X10+X18+X46+X50+X55+X60)</f>
        <v>0</v>
      </c>
      <c r="Y8" s="187">
        <f>SUM(Y10+Y18+Y46+Y50+Y55+Y60)</f>
        <v>0</v>
      </c>
      <c r="Z8" s="187"/>
    </row>
    <row r="9" spans="1:27" s="45" customFormat="1" x14ac:dyDescent="0.25">
      <c r="A9" s="66">
        <v>3</v>
      </c>
      <c r="B9" s="67" t="s">
        <v>108</v>
      </c>
      <c r="C9" s="67"/>
      <c r="D9" s="67"/>
      <c r="E9" s="67"/>
      <c r="F9" s="67"/>
      <c r="G9" s="67"/>
      <c r="H9" s="67"/>
      <c r="I9" s="67"/>
      <c r="J9" s="188">
        <f t="shared" ref="J9:Q9" si="1">SUM(J10+J18+J46+J50)</f>
        <v>9703183.5500000007</v>
      </c>
      <c r="K9" s="68">
        <f t="shared" si="1"/>
        <v>12344538</v>
      </c>
      <c r="L9" s="188">
        <f t="shared" si="1"/>
        <v>13326875</v>
      </c>
      <c r="M9" s="188">
        <f t="shared" si="1"/>
        <v>14504805</v>
      </c>
      <c r="N9" s="188">
        <f t="shared" si="1"/>
        <v>15479460</v>
      </c>
      <c r="O9" s="188">
        <f t="shared" si="1"/>
        <v>10580007</v>
      </c>
      <c r="P9" s="189">
        <f t="shared" si="1"/>
        <v>10923654</v>
      </c>
      <c r="Q9" s="189">
        <f t="shared" si="1"/>
        <v>4300305.709999999</v>
      </c>
      <c r="R9" s="189">
        <f t="shared" ref="R9:S9" si="2">SUM(R10+R18+R46+R50)</f>
        <v>10008580</v>
      </c>
      <c r="S9" s="189">
        <f t="shared" si="2"/>
        <v>4787811.71</v>
      </c>
      <c r="T9" s="221" t="e">
        <f>#REF!/#REF!*100</f>
        <v>#REF!</v>
      </c>
      <c r="U9" s="221" t="e">
        <f>#REF!/#REF!*100</f>
        <v>#REF!</v>
      </c>
      <c r="V9" s="189">
        <f t="shared" ref="V9:Y9" si="3">SUM(V10+V18+V46+V50)</f>
        <v>65000</v>
      </c>
      <c r="W9" s="189">
        <f t="shared" si="3"/>
        <v>112000</v>
      </c>
      <c r="X9" s="189">
        <f t="shared" si="3"/>
        <v>0</v>
      </c>
      <c r="Y9" s="189">
        <f t="shared" si="3"/>
        <v>0</v>
      </c>
      <c r="Z9" s="189"/>
    </row>
    <row r="10" spans="1:27" s="42" customFormat="1" x14ac:dyDescent="0.25">
      <c r="A10" s="69">
        <v>31</v>
      </c>
      <c r="B10" s="70" t="s">
        <v>11</v>
      </c>
      <c r="C10" s="70"/>
      <c r="D10" s="70"/>
      <c r="E10" s="70"/>
      <c r="F10" s="70"/>
      <c r="G10" s="70"/>
      <c r="H10" s="70"/>
      <c r="I10" s="70"/>
      <c r="J10" s="190">
        <f t="shared" ref="J10:O10" si="4">SUM(J11+J14+J16)</f>
        <v>8501634.7400000002</v>
      </c>
      <c r="K10" s="71">
        <f t="shared" si="4"/>
        <v>10751388</v>
      </c>
      <c r="L10" s="190">
        <f t="shared" si="4"/>
        <v>11864025</v>
      </c>
      <c r="M10" s="190">
        <f t="shared" si="4"/>
        <v>12954105</v>
      </c>
      <c r="N10" s="190">
        <f t="shared" si="4"/>
        <v>13835400</v>
      </c>
      <c r="O10" s="190">
        <f t="shared" si="4"/>
        <v>9329407</v>
      </c>
      <c r="P10" s="191">
        <f t="shared" ref="P10:S10" si="5">SUM(P11+P14+P16)</f>
        <v>9724904</v>
      </c>
      <c r="Q10" s="191">
        <f>SUM(Q11+Q14+Q17)</f>
        <v>3885260.5599999996</v>
      </c>
      <c r="R10" s="191">
        <f t="shared" si="5"/>
        <v>8519079</v>
      </c>
      <c r="S10" s="191">
        <f t="shared" si="5"/>
        <v>4143432.3</v>
      </c>
      <c r="T10" s="221" t="e">
        <f>#REF!/#REF!*100</f>
        <v>#REF!</v>
      </c>
      <c r="U10" s="221" t="e">
        <f>#REF!/#REF!*100</f>
        <v>#REF!</v>
      </c>
      <c r="V10" s="191">
        <f t="shared" ref="V10:Y10" si="6">SUM(V11+V14+V16)</f>
        <v>0</v>
      </c>
      <c r="W10" s="191">
        <f t="shared" si="6"/>
        <v>68000</v>
      </c>
      <c r="X10" s="191">
        <f t="shared" si="6"/>
        <v>0</v>
      </c>
      <c r="Y10" s="191">
        <f t="shared" si="6"/>
        <v>0</v>
      </c>
      <c r="Z10" s="191"/>
    </row>
    <row r="11" spans="1:27" s="42" customFormat="1" x14ac:dyDescent="0.25">
      <c r="A11" s="69">
        <v>311</v>
      </c>
      <c r="B11" s="70" t="s">
        <v>8</v>
      </c>
      <c r="C11" s="70"/>
      <c r="D11" s="70"/>
      <c r="E11" s="70"/>
      <c r="F11" s="70"/>
      <c r="G11" s="70"/>
      <c r="H11" s="70"/>
      <c r="I11" s="70"/>
      <c r="J11" s="190">
        <f t="shared" ref="J11:O11" si="7">SUM(J12:J13)</f>
        <v>7077755.8399999999</v>
      </c>
      <c r="K11" s="71">
        <f t="shared" si="7"/>
        <v>8990388</v>
      </c>
      <c r="L11" s="192">
        <f t="shared" si="7"/>
        <v>10005000</v>
      </c>
      <c r="M11" s="192">
        <f t="shared" si="7"/>
        <v>10917000</v>
      </c>
      <c r="N11" s="192">
        <f t="shared" si="7"/>
        <v>11688000</v>
      </c>
      <c r="O11" s="192">
        <f t="shared" si="7"/>
        <v>7807557</v>
      </c>
      <c r="P11" s="193">
        <f t="shared" ref="P11:S11" si="8">SUM(P12:P13)</f>
        <v>8129556</v>
      </c>
      <c r="Q11" s="193">
        <f t="shared" si="8"/>
        <v>3250171.28</v>
      </c>
      <c r="R11" s="193">
        <f t="shared" si="8"/>
        <v>7140488</v>
      </c>
      <c r="S11" s="193">
        <f t="shared" si="8"/>
        <v>3445335.25</v>
      </c>
      <c r="T11" s="221" t="e">
        <f>#REF!/#REF!*100</f>
        <v>#REF!</v>
      </c>
      <c r="U11" s="221" t="e">
        <f>#REF!/#REF!*100</f>
        <v>#REF!</v>
      </c>
      <c r="V11" s="193">
        <f t="shared" ref="V11:Y11" si="9">SUM(V12:V13)</f>
        <v>0</v>
      </c>
      <c r="W11" s="193">
        <f t="shared" si="9"/>
        <v>0</v>
      </c>
      <c r="X11" s="193">
        <f t="shared" si="9"/>
        <v>0</v>
      </c>
      <c r="Y11" s="193">
        <f t="shared" si="9"/>
        <v>0</v>
      </c>
      <c r="Z11" s="193"/>
    </row>
    <row r="12" spans="1:27" x14ac:dyDescent="0.25">
      <c r="A12" s="10">
        <v>3111</v>
      </c>
      <c r="B12" s="5" t="s">
        <v>7</v>
      </c>
      <c r="C12" s="5"/>
      <c r="D12" s="5"/>
      <c r="E12" s="5"/>
      <c r="F12" s="5"/>
      <c r="G12" s="5"/>
      <c r="H12" s="5"/>
      <c r="I12" s="5"/>
      <c r="J12" s="194">
        <v>7054804.0499999998</v>
      </c>
      <c r="K12" s="6">
        <v>8960388</v>
      </c>
      <c r="L12" s="194">
        <v>9975000</v>
      </c>
      <c r="M12" s="194">
        <v>10887000</v>
      </c>
      <c r="N12" s="194">
        <v>11658000</v>
      </c>
      <c r="O12" s="194">
        <v>7777557</v>
      </c>
      <c r="P12" s="195">
        <v>8099556</v>
      </c>
      <c r="Q12" s="196">
        <v>3240322.84</v>
      </c>
      <c r="R12" s="197">
        <v>7113943</v>
      </c>
      <c r="S12" s="196">
        <v>3432433.36</v>
      </c>
      <c r="T12" s="222" t="e">
        <f>#REF!/#REF!*100</f>
        <v>#REF!</v>
      </c>
      <c r="U12" s="222" t="e">
        <f>#REF!/#REF!*100</f>
        <v>#REF!</v>
      </c>
      <c r="V12" s="196"/>
      <c r="W12" s="196"/>
      <c r="X12" s="196"/>
      <c r="Y12" s="196"/>
      <c r="Z12" s="196"/>
    </row>
    <row r="13" spans="1:27" x14ac:dyDescent="0.25">
      <c r="A13" s="10">
        <v>3113</v>
      </c>
      <c r="B13" s="5" t="s">
        <v>29</v>
      </c>
      <c r="C13" s="5"/>
      <c r="D13" s="5"/>
      <c r="E13" s="5"/>
      <c r="F13" s="5"/>
      <c r="G13" s="5"/>
      <c r="H13" s="5"/>
      <c r="I13" s="5"/>
      <c r="J13" s="194">
        <v>22951.79</v>
      </c>
      <c r="K13" s="6">
        <v>30000</v>
      </c>
      <c r="L13" s="194">
        <v>30000</v>
      </c>
      <c r="M13" s="194">
        <v>30000</v>
      </c>
      <c r="N13" s="194">
        <v>30000</v>
      </c>
      <c r="O13" s="194">
        <v>30000</v>
      </c>
      <c r="P13" s="195">
        <v>30000</v>
      </c>
      <c r="Q13" s="196">
        <v>9848.44</v>
      </c>
      <c r="R13" s="197">
        <v>26545</v>
      </c>
      <c r="S13" s="196">
        <v>12901.89</v>
      </c>
      <c r="T13" s="222" t="e">
        <f>#REF!/#REF!*100</f>
        <v>#REF!</v>
      </c>
      <c r="U13" s="222" t="e">
        <f>#REF!/#REF!*100</f>
        <v>#REF!</v>
      </c>
      <c r="V13" s="196"/>
      <c r="W13" s="196"/>
      <c r="X13" s="196"/>
      <c r="Y13" s="196"/>
      <c r="Z13" s="196"/>
    </row>
    <row r="14" spans="1:27" s="42" customFormat="1" x14ac:dyDescent="0.25">
      <c r="A14" s="69">
        <v>312</v>
      </c>
      <c r="B14" s="70" t="s">
        <v>9</v>
      </c>
      <c r="C14" s="70"/>
      <c r="D14" s="70"/>
      <c r="E14" s="70"/>
      <c r="F14" s="70"/>
      <c r="G14" s="70"/>
      <c r="H14" s="70"/>
      <c r="I14" s="70"/>
      <c r="J14" s="190">
        <f t="shared" ref="J14:S14" si="10">SUM(J15)</f>
        <v>270858.58</v>
      </c>
      <c r="K14" s="71">
        <f t="shared" si="10"/>
        <v>277600</v>
      </c>
      <c r="L14" s="192">
        <f t="shared" si="10"/>
        <v>208200</v>
      </c>
      <c r="M14" s="192">
        <f t="shared" si="10"/>
        <v>235800</v>
      </c>
      <c r="N14" s="192">
        <f t="shared" si="10"/>
        <v>218880</v>
      </c>
      <c r="O14" s="192">
        <f t="shared" si="10"/>
        <v>233600</v>
      </c>
      <c r="P14" s="193">
        <f t="shared" si="10"/>
        <v>253968</v>
      </c>
      <c r="Q14" s="193">
        <f t="shared" si="10"/>
        <v>110345.5</v>
      </c>
      <c r="R14" s="193">
        <f t="shared" si="10"/>
        <v>200411</v>
      </c>
      <c r="S14" s="193">
        <f t="shared" si="10"/>
        <v>137411.94</v>
      </c>
      <c r="T14" s="221" t="e">
        <f>#REF!/#REF!*100</f>
        <v>#REF!</v>
      </c>
      <c r="U14" s="221" t="e">
        <f>#REF!/#REF!*100</f>
        <v>#REF!</v>
      </c>
      <c r="V14" s="193">
        <f t="shared" ref="V14:Y14" si="11">SUM(V15)</f>
        <v>0</v>
      </c>
      <c r="W14" s="193">
        <f t="shared" si="11"/>
        <v>68000</v>
      </c>
      <c r="X14" s="193">
        <f t="shared" si="11"/>
        <v>0</v>
      </c>
      <c r="Y14" s="193">
        <f t="shared" si="11"/>
        <v>0</v>
      </c>
      <c r="Z14" s="193"/>
    </row>
    <row r="15" spans="1:27" x14ac:dyDescent="0.25">
      <c r="A15" s="10">
        <v>3121</v>
      </c>
      <c r="B15" s="5" t="s">
        <v>9</v>
      </c>
      <c r="C15" s="5"/>
      <c r="D15" s="5"/>
      <c r="E15" s="5"/>
      <c r="F15" s="5"/>
      <c r="G15" s="5"/>
      <c r="H15" s="5"/>
      <c r="I15" s="5"/>
      <c r="J15" s="194">
        <v>270858.58</v>
      </c>
      <c r="K15" s="6">
        <v>277600</v>
      </c>
      <c r="L15" s="194">
        <v>208200</v>
      </c>
      <c r="M15" s="194">
        <v>235800</v>
      </c>
      <c r="N15" s="194">
        <v>218880</v>
      </c>
      <c r="O15" s="194">
        <v>233600</v>
      </c>
      <c r="P15" s="195">
        <v>253968</v>
      </c>
      <c r="Q15" s="196">
        <v>110345.5</v>
      </c>
      <c r="R15" s="197">
        <v>200411</v>
      </c>
      <c r="S15" s="196">
        <v>137411.94</v>
      </c>
      <c r="T15" s="222" t="e">
        <f>#REF!/#REF!*100</f>
        <v>#REF!</v>
      </c>
      <c r="U15" s="222" t="e">
        <f>#REF!/#REF!*100</f>
        <v>#REF!</v>
      </c>
      <c r="V15" s="196"/>
      <c r="W15" s="196">
        <v>68000</v>
      </c>
      <c r="X15" s="196"/>
      <c r="Y15" s="196"/>
      <c r="Z15" s="196"/>
    </row>
    <row r="16" spans="1:27" s="42" customFormat="1" x14ac:dyDescent="0.25">
      <c r="A16" s="69">
        <v>313</v>
      </c>
      <c r="B16" s="70" t="s">
        <v>10</v>
      </c>
      <c r="C16" s="70"/>
      <c r="D16" s="70"/>
      <c r="E16" s="70"/>
      <c r="F16" s="70"/>
      <c r="G16" s="70"/>
      <c r="H16" s="70"/>
      <c r="I16" s="70"/>
      <c r="J16" s="190">
        <f t="shared" ref="J16:S16" si="12">SUM(J17)</f>
        <v>1153020.32</v>
      </c>
      <c r="K16" s="71">
        <f t="shared" si="12"/>
        <v>1483400</v>
      </c>
      <c r="L16" s="190">
        <f t="shared" si="12"/>
        <v>1650825</v>
      </c>
      <c r="M16" s="190">
        <f t="shared" si="12"/>
        <v>1801305</v>
      </c>
      <c r="N16" s="190">
        <f t="shared" si="12"/>
        <v>1928520</v>
      </c>
      <c r="O16" s="190">
        <f t="shared" si="12"/>
        <v>1288250</v>
      </c>
      <c r="P16" s="191">
        <f t="shared" si="12"/>
        <v>1341380</v>
      </c>
      <c r="Q16" s="191">
        <f t="shared" si="12"/>
        <v>524743.78</v>
      </c>
      <c r="R16" s="191">
        <f t="shared" si="12"/>
        <v>1178180</v>
      </c>
      <c r="S16" s="191">
        <f t="shared" si="12"/>
        <v>560685.11</v>
      </c>
      <c r="T16" s="221" t="e">
        <f>#REF!/#REF!*100</f>
        <v>#REF!</v>
      </c>
      <c r="U16" s="221" t="e">
        <f>#REF!/#REF!*100</f>
        <v>#REF!</v>
      </c>
      <c r="V16" s="191">
        <f t="shared" ref="V16:Y16" si="13">SUM(V17)</f>
        <v>0</v>
      </c>
      <c r="W16" s="191">
        <f t="shared" si="13"/>
        <v>0</v>
      </c>
      <c r="X16" s="191">
        <f t="shared" si="13"/>
        <v>0</v>
      </c>
      <c r="Y16" s="191">
        <f t="shared" si="13"/>
        <v>0</v>
      </c>
      <c r="Z16" s="191"/>
    </row>
    <row r="17" spans="1:26" x14ac:dyDescent="0.25">
      <c r="A17" s="10">
        <v>3132</v>
      </c>
      <c r="B17" s="5" t="s">
        <v>71</v>
      </c>
      <c r="C17" s="5"/>
      <c r="D17" s="5"/>
      <c r="E17" s="5"/>
      <c r="F17" s="5"/>
      <c r="G17" s="5"/>
      <c r="H17" s="5"/>
      <c r="I17" s="5"/>
      <c r="J17" s="194">
        <v>1153020.32</v>
      </c>
      <c r="K17" s="6">
        <v>1483400</v>
      </c>
      <c r="L17" s="194">
        <v>1650825</v>
      </c>
      <c r="M17" s="194">
        <v>1801305</v>
      </c>
      <c r="N17" s="194">
        <v>1928520</v>
      </c>
      <c r="O17" s="194">
        <v>1288250</v>
      </c>
      <c r="P17" s="195">
        <v>1341380</v>
      </c>
      <c r="Q17" s="196">
        <v>524743.78</v>
      </c>
      <c r="R17" s="197">
        <v>1178180</v>
      </c>
      <c r="S17" s="196">
        <v>560685.11</v>
      </c>
      <c r="T17" s="222" t="e">
        <f>#REF!/#REF!*100</f>
        <v>#REF!</v>
      </c>
      <c r="U17" s="222" t="e">
        <f>#REF!/#REF!*100</f>
        <v>#REF!</v>
      </c>
      <c r="V17" s="196"/>
      <c r="W17" s="196"/>
      <c r="X17" s="196"/>
      <c r="Y17" s="196"/>
      <c r="Z17" s="196"/>
    </row>
    <row r="18" spans="1:26" s="42" customFormat="1" x14ac:dyDescent="0.25">
      <c r="A18" s="69">
        <v>32</v>
      </c>
      <c r="B18" s="70" t="s">
        <v>21</v>
      </c>
      <c r="C18" s="70"/>
      <c r="D18" s="70"/>
      <c r="E18" s="70"/>
      <c r="F18" s="70"/>
      <c r="G18" s="70"/>
      <c r="H18" s="70"/>
      <c r="I18" s="70"/>
      <c r="J18" s="190">
        <f t="shared" ref="J18:P18" si="14">SUM(J19+J24+J30+J39)</f>
        <v>1199159.8</v>
      </c>
      <c r="K18" s="71">
        <f t="shared" si="14"/>
        <v>1581900</v>
      </c>
      <c r="L18" s="190">
        <f t="shared" si="14"/>
        <v>1451700</v>
      </c>
      <c r="M18" s="190">
        <f t="shared" si="14"/>
        <v>1539550</v>
      </c>
      <c r="N18" s="190">
        <f t="shared" si="14"/>
        <v>1632910</v>
      </c>
      <c r="O18" s="190">
        <f t="shared" si="14"/>
        <v>1239600</v>
      </c>
      <c r="P18" s="191">
        <f t="shared" si="14"/>
        <v>1187750</v>
      </c>
      <c r="Q18" s="191">
        <f t="shared" ref="Q18:S18" si="15">SUM(Q19+Q24+Q30+Q39)</f>
        <v>414646.98</v>
      </c>
      <c r="R18" s="191">
        <f t="shared" si="15"/>
        <v>1478883</v>
      </c>
      <c r="S18" s="191">
        <f t="shared" si="15"/>
        <v>644379.41</v>
      </c>
      <c r="T18" s="221" t="e">
        <f>#REF!/#REF!*100</f>
        <v>#REF!</v>
      </c>
      <c r="U18" s="221" t="e">
        <f>#REF!/#REF!*100</f>
        <v>#REF!</v>
      </c>
      <c r="V18" s="191">
        <f t="shared" ref="V18:Y18" si="16">SUM(V19+V24+V30+V39)</f>
        <v>65000</v>
      </c>
      <c r="W18" s="191">
        <f t="shared" si="16"/>
        <v>44000</v>
      </c>
      <c r="X18" s="191">
        <f t="shared" si="16"/>
        <v>0</v>
      </c>
      <c r="Y18" s="191">
        <f t="shared" si="16"/>
        <v>0</v>
      </c>
      <c r="Z18" s="191"/>
    </row>
    <row r="19" spans="1:26" s="42" customFormat="1" x14ac:dyDescent="0.25">
      <c r="A19" s="69">
        <v>321</v>
      </c>
      <c r="B19" s="70" t="s">
        <v>13</v>
      </c>
      <c r="C19" s="70"/>
      <c r="D19" s="70"/>
      <c r="E19" s="70"/>
      <c r="F19" s="70"/>
      <c r="G19" s="70"/>
      <c r="H19" s="70"/>
      <c r="I19" s="70"/>
      <c r="J19" s="190">
        <f t="shared" ref="J19:O19" si="17">SUM(J20:J23)</f>
        <v>282545.82</v>
      </c>
      <c r="K19" s="71">
        <f t="shared" si="17"/>
        <v>370000</v>
      </c>
      <c r="L19" s="190">
        <f t="shared" si="17"/>
        <v>366000</v>
      </c>
      <c r="M19" s="190">
        <f t="shared" si="17"/>
        <v>377000</v>
      </c>
      <c r="N19" s="190">
        <f t="shared" si="17"/>
        <v>380000</v>
      </c>
      <c r="O19" s="190">
        <f t="shared" si="17"/>
        <v>392000</v>
      </c>
      <c r="P19" s="191">
        <f>SUM(P20:P23)</f>
        <v>402000</v>
      </c>
      <c r="Q19" s="191">
        <f t="shared" ref="Q19:S19" si="18">SUM(Q20:Q23)</f>
        <v>105424.15999999999</v>
      </c>
      <c r="R19" s="191">
        <f t="shared" si="18"/>
        <v>390205</v>
      </c>
      <c r="S19" s="191">
        <f t="shared" si="18"/>
        <v>148467.44999999998</v>
      </c>
      <c r="T19" s="221" t="e">
        <f>#REF!/#REF!*100</f>
        <v>#REF!</v>
      </c>
      <c r="U19" s="221" t="e">
        <f>#REF!/#REF!*100</f>
        <v>#REF!</v>
      </c>
      <c r="V19" s="191">
        <f t="shared" ref="V19:Y19" si="19">SUM(V20:V23)</f>
        <v>45000</v>
      </c>
      <c r="W19" s="191">
        <f t="shared" si="19"/>
        <v>0</v>
      </c>
      <c r="X19" s="191">
        <f t="shared" si="19"/>
        <v>0</v>
      </c>
      <c r="Y19" s="191">
        <f t="shared" si="19"/>
        <v>0</v>
      </c>
      <c r="Z19" s="191"/>
    </row>
    <row r="20" spans="1:26" x14ac:dyDescent="0.25">
      <c r="A20" s="10">
        <v>3211</v>
      </c>
      <c r="B20" s="9" t="s">
        <v>40</v>
      </c>
      <c r="C20" s="9"/>
      <c r="D20" s="9"/>
      <c r="E20" s="9"/>
      <c r="F20" s="9"/>
      <c r="G20" s="9"/>
      <c r="H20" s="9"/>
      <c r="I20" s="9"/>
      <c r="J20" s="194">
        <v>90346.67</v>
      </c>
      <c r="K20" s="6">
        <v>120000</v>
      </c>
      <c r="L20" s="194">
        <v>120000</v>
      </c>
      <c r="M20" s="194">
        <v>120000</v>
      </c>
      <c r="N20" s="194">
        <v>120000</v>
      </c>
      <c r="O20" s="194">
        <v>120000</v>
      </c>
      <c r="P20" s="195">
        <v>120000</v>
      </c>
      <c r="Q20" s="196">
        <v>15181.42</v>
      </c>
      <c r="R20" s="197">
        <v>119451</v>
      </c>
      <c r="S20" s="196">
        <v>44529.65</v>
      </c>
      <c r="T20" s="222" t="e">
        <f>#REF!/#REF!*100</f>
        <v>#REF!</v>
      </c>
      <c r="U20" s="222" t="e">
        <f>#REF!/#REF!*100</f>
        <v>#REF!</v>
      </c>
      <c r="V20" s="196"/>
      <c r="W20" s="196"/>
      <c r="X20" s="196"/>
      <c r="Y20" s="196"/>
      <c r="Z20" s="196"/>
    </row>
    <row r="21" spans="1:26" x14ac:dyDescent="0.25">
      <c r="A21" s="10">
        <v>3212</v>
      </c>
      <c r="B21" s="5" t="s">
        <v>97</v>
      </c>
      <c r="C21" s="5"/>
      <c r="D21" s="5"/>
      <c r="E21" s="5"/>
      <c r="F21" s="5"/>
      <c r="G21" s="5"/>
      <c r="H21" s="5"/>
      <c r="I21" s="5"/>
      <c r="J21" s="194">
        <v>173039.23</v>
      </c>
      <c r="K21" s="6">
        <v>196000</v>
      </c>
      <c r="L21" s="194">
        <v>191000</v>
      </c>
      <c r="M21" s="194">
        <v>200000</v>
      </c>
      <c r="N21" s="194">
        <v>200000</v>
      </c>
      <c r="O21" s="194">
        <v>218000</v>
      </c>
      <c r="P21" s="195">
        <v>228000</v>
      </c>
      <c r="Q21" s="196">
        <v>86461.48</v>
      </c>
      <c r="R21" s="197">
        <v>217665</v>
      </c>
      <c r="S21" s="196">
        <v>92943.75</v>
      </c>
      <c r="T21" s="222" t="e">
        <f>#REF!/#REF!*100</f>
        <v>#REF!</v>
      </c>
      <c r="U21" s="222" t="e">
        <f>#REF!/#REF!*100</f>
        <v>#REF!</v>
      </c>
      <c r="V21" s="196">
        <v>30000</v>
      </c>
      <c r="W21" s="196"/>
      <c r="X21" s="196"/>
      <c r="Y21" s="196"/>
      <c r="Z21" s="196"/>
    </row>
    <row r="22" spans="1:26" x14ac:dyDescent="0.25">
      <c r="A22" s="10">
        <v>3213</v>
      </c>
      <c r="B22" s="9" t="s">
        <v>41</v>
      </c>
      <c r="C22" s="9"/>
      <c r="D22" s="9"/>
      <c r="E22" s="9"/>
      <c r="F22" s="9"/>
      <c r="G22" s="9"/>
      <c r="H22" s="9"/>
      <c r="I22" s="9"/>
      <c r="J22" s="194">
        <v>19159.919999999998</v>
      </c>
      <c r="K22" s="6">
        <v>54000</v>
      </c>
      <c r="L22" s="194">
        <v>55000</v>
      </c>
      <c r="M22" s="194">
        <v>57000</v>
      </c>
      <c r="N22" s="194">
        <v>60000</v>
      </c>
      <c r="O22" s="194">
        <v>54000</v>
      </c>
      <c r="P22" s="195">
        <v>54000</v>
      </c>
      <c r="Q22" s="196">
        <v>3781.26</v>
      </c>
      <c r="R22" s="197">
        <v>53089</v>
      </c>
      <c r="S22" s="196">
        <v>10994.05</v>
      </c>
      <c r="T22" s="222" t="e">
        <f>#REF!/#REF!*100</f>
        <v>#REF!</v>
      </c>
      <c r="U22" s="222" t="e">
        <f>#REF!/#REF!*100</f>
        <v>#REF!</v>
      </c>
      <c r="V22" s="196">
        <v>15000</v>
      </c>
      <c r="W22" s="196"/>
      <c r="X22" s="196"/>
      <c r="Y22" s="196"/>
      <c r="Z22" s="196"/>
    </row>
    <row r="23" spans="1:26" x14ac:dyDescent="0.25">
      <c r="A23" s="10">
        <v>3214</v>
      </c>
      <c r="B23" s="5" t="s">
        <v>42</v>
      </c>
      <c r="C23" s="5"/>
      <c r="D23" s="5"/>
      <c r="E23" s="5"/>
      <c r="F23" s="5"/>
      <c r="G23" s="5"/>
      <c r="H23" s="5"/>
      <c r="I23" s="5"/>
      <c r="J23" s="194">
        <v>0</v>
      </c>
      <c r="K23" s="6">
        <v>0</v>
      </c>
      <c r="L23" s="194">
        <v>0</v>
      </c>
      <c r="M23" s="194">
        <v>0</v>
      </c>
      <c r="N23" s="194">
        <v>0</v>
      </c>
      <c r="O23" s="194"/>
      <c r="P23" s="195"/>
      <c r="Q23" s="196"/>
      <c r="R23" s="197"/>
      <c r="S23" s="196"/>
      <c r="T23" s="222"/>
      <c r="U23" s="222"/>
      <c r="V23" s="196"/>
      <c r="W23" s="196"/>
      <c r="X23" s="196"/>
      <c r="Y23" s="196"/>
      <c r="Z23" s="196"/>
    </row>
    <row r="24" spans="1:26" s="42" customFormat="1" x14ac:dyDescent="0.25">
      <c r="A24" s="69">
        <v>322</v>
      </c>
      <c r="B24" s="70" t="s">
        <v>15</v>
      </c>
      <c r="C24" s="70"/>
      <c r="D24" s="70"/>
      <c r="E24" s="70"/>
      <c r="F24" s="70"/>
      <c r="G24" s="70"/>
      <c r="H24" s="70"/>
      <c r="I24" s="70"/>
      <c r="J24" s="190">
        <f t="shared" ref="J24:O24" si="20">SUM(J25:J29)</f>
        <v>191509.76000000001</v>
      </c>
      <c r="K24" s="71">
        <f t="shared" si="20"/>
        <v>276950</v>
      </c>
      <c r="L24" s="190">
        <f t="shared" si="20"/>
        <v>286650</v>
      </c>
      <c r="M24" s="190">
        <f t="shared" si="20"/>
        <v>298650</v>
      </c>
      <c r="N24" s="190">
        <f t="shared" si="20"/>
        <v>308650</v>
      </c>
      <c r="O24" s="190">
        <f t="shared" si="20"/>
        <v>276950</v>
      </c>
      <c r="P24" s="191">
        <f t="shared" ref="P24:S24" si="21">SUM(P25:P29)</f>
        <v>276950</v>
      </c>
      <c r="Q24" s="191">
        <f t="shared" si="21"/>
        <v>109041.53</v>
      </c>
      <c r="R24" s="191">
        <f t="shared" si="21"/>
        <v>267570</v>
      </c>
      <c r="S24" s="191">
        <f t="shared" si="21"/>
        <v>121376.65999999999</v>
      </c>
      <c r="T24" s="221" t="e">
        <f>#REF!/#REF!*100</f>
        <v>#REF!</v>
      </c>
      <c r="U24" s="221" t="e">
        <f>#REF!/#REF!*100</f>
        <v>#REF!</v>
      </c>
      <c r="V24" s="191">
        <f t="shared" ref="V24:Y24" si="22">SUM(V25:V29)</f>
        <v>20000</v>
      </c>
      <c r="W24" s="191">
        <f t="shared" si="22"/>
        <v>10000</v>
      </c>
      <c r="X24" s="191">
        <f t="shared" si="22"/>
        <v>0</v>
      </c>
      <c r="Y24" s="191">
        <f t="shared" si="22"/>
        <v>0</v>
      </c>
      <c r="Z24" s="191"/>
    </row>
    <row r="25" spans="1:26" x14ac:dyDescent="0.25">
      <c r="A25" s="10">
        <v>3221</v>
      </c>
      <c r="B25" s="5" t="s">
        <v>98</v>
      </c>
      <c r="C25" s="5"/>
      <c r="D25" s="5"/>
      <c r="E25" s="5"/>
      <c r="F25" s="5"/>
      <c r="G25" s="5"/>
      <c r="H25" s="5"/>
      <c r="I25" s="5"/>
      <c r="J25" s="194">
        <v>70159.520000000004</v>
      </c>
      <c r="K25" s="6">
        <v>73000</v>
      </c>
      <c r="L25" s="194">
        <v>83000</v>
      </c>
      <c r="M25" s="194">
        <v>95000</v>
      </c>
      <c r="N25" s="194">
        <v>105000</v>
      </c>
      <c r="O25" s="194">
        <v>73000</v>
      </c>
      <c r="P25" s="195">
        <v>73000</v>
      </c>
      <c r="Q25" s="196">
        <v>16034.34</v>
      </c>
      <c r="R25" s="197">
        <v>63707</v>
      </c>
      <c r="S25" s="196">
        <v>41335.9</v>
      </c>
      <c r="T25" s="222" t="e">
        <f>#REF!/#REF!*100</f>
        <v>#REF!</v>
      </c>
      <c r="U25" s="222" t="e">
        <f>#REF!/#REF!*100</f>
        <v>#REF!</v>
      </c>
      <c r="V25" s="196"/>
      <c r="W25" s="196">
        <v>10000</v>
      </c>
      <c r="X25" s="196"/>
      <c r="Y25" s="196"/>
      <c r="Z25" s="196"/>
    </row>
    <row r="26" spans="1:26" x14ac:dyDescent="0.25">
      <c r="A26" s="10">
        <v>3223</v>
      </c>
      <c r="B26" s="5" t="s">
        <v>43</v>
      </c>
      <c r="C26" s="5"/>
      <c r="D26" s="5"/>
      <c r="E26" s="5"/>
      <c r="F26" s="5"/>
      <c r="G26" s="5"/>
      <c r="H26" s="5"/>
      <c r="I26" s="5"/>
      <c r="J26" s="194">
        <v>111390.92</v>
      </c>
      <c r="K26" s="6">
        <v>190000</v>
      </c>
      <c r="L26" s="198">
        <v>190000</v>
      </c>
      <c r="M26" s="198">
        <v>190000</v>
      </c>
      <c r="N26" s="198">
        <v>190000</v>
      </c>
      <c r="O26" s="194">
        <v>190000</v>
      </c>
      <c r="P26" s="195">
        <v>190000</v>
      </c>
      <c r="Q26" s="196">
        <v>87897.07</v>
      </c>
      <c r="R26" s="197">
        <v>189794</v>
      </c>
      <c r="S26" s="196">
        <v>76281.179999999993</v>
      </c>
      <c r="T26" s="222" t="e">
        <f>#REF!/#REF!*100</f>
        <v>#REF!</v>
      </c>
      <c r="U26" s="222" t="e">
        <f>#REF!/#REF!*100</f>
        <v>#REF!</v>
      </c>
      <c r="V26" s="196">
        <v>20000</v>
      </c>
      <c r="W26" s="196"/>
      <c r="X26" s="196"/>
      <c r="Y26" s="196"/>
      <c r="Z26" s="196"/>
    </row>
    <row r="27" spans="1:26" x14ac:dyDescent="0.25">
      <c r="A27" s="10">
        <v>3224</v>
      </c>
      <c r="B27" s="5" t="s">
        <v>34</v>
      </c>
      <c r="C27" s="5"/>
      <c r="D27" s="5"/>
      <c r="E27" s="5"/>
      <c r="F27" s="5"/>
      <c r="G27" s="5"/>
      <c r="H27" s="5"/>
      <c r="I27" s="5"/>
      <c r="J27" s="194">
        <v>272.85000000000002</v>
      </c>
      <c r="K27" s="6">
        <v>2500</v>
      </c>
      <c r="L27" s="194">
        <v>2500</v>
      </c>
      <c r="M27" s="194">
        <v>2500</v>
      </c>
      <c r="N27" s="194">
        <v>2500</v>
      </c>
      <c r="O27" s="194">
        <v>2500</v>
      </c>
      <c r="P27" s="195">
        <v>2500</v>
      </c>
      <c r="Q27" s="196">
        <v>426.68</v>
      </c>
      <c r="R27" s="197">
        <v>2455</v>
      </c>
      <c r="S27" s="196">
        <v>121.35</v>
      </c>
      <c r="T27" s="222" t="e">
        <f>#REF!/#REF!*100</f>
        <v>#REF!</v>
      </c>
      <c r="U27" s="222" t="e">
        <f>#REF!/#REF!*100</f>
        <v>#REF!</v>
      </c>
      <c r="V27" s="196"/>
      <c r="W27" s="196"/>
      <c r="X27" s="196"/>
      <c r="Y27" s="196"/>
      <c r="Z27" s="196"/>
    </row>
    <row r="28" spans="1:26" x14ac:dyDescent="0.25">
      <c r="A28" s="10">
        <v>3225</v>
      </c>
      <c r="B28" s="5" t="s">
        <v>44</v>
      </c>
      <c r="C28" s="5"/>
      <c r="D28" s="5"/>
      <c r="E28" s="5"/>
      <c r="F28" s="5"/>
      <c r="G28" s="5"/>
      <c r="H28" s="5"/>
      <c r="I28" s="5"/>
      <c r="J28" s="194">
        <v>6987.47</v>
      </c>
      <c r="K28" s="6">
        <v>8000</v>
      </c>
      <c r="L28" s="194">
        <v>8000</v>
      </c>
      <c r="M28" s="194">
        <v>8000</v>
      </c>
      <c r="N28" s="194">
        <v>8000</v>
      </c>
      <c r="O28" s="194">
        <v>8000</v>
      </c>
      <c r="P28" s="195">
        <v>8000</v>
      </c>
      <c r="Q28" s="196">
        <v>3621.66</v>
      </c>
      <c r="R28" s="197">
        <v>7963</v>
      </c>
      <c r="S28" s="196">
        <v>2638.23</v>
      </c>
      <c r="T28" s="222" t="e">
        <f>#REF!/#REF!*100</f>
        <v>#REF!</v>
      </c>
      <c r="U28" s="222" t="e">
        <f>#REF!/#REF!*100</f>
        <v>#REF!</v>
      </c>
      <c r="V28" s="196"/>
      <c r="W28" s="196"/>
      <c r="X28" s="196"/>
      <c r="Y28" s="196"/>
      <c r="Z28" s="196"/>
    </row>
    <row r="29" spans="1:26" x14ac:dyDescent="0.25">
      <c r="A29" s="46">
        <v>3227</v>
      </c>
      <c r="B29" s="9" t="s">
        <v>14</v>
      </c>
      <c r="C29" s="9"/>
      <c r="D29" s="9"/>
      <c r="E29" s="9"/>
      <c r="F29" s="9"/>
      <c r="G29" s="9"/>
      <c r="H29" s="9"/>
      <c r="I29" s="9"/>
      <c r="J29" s="194">
        <v>2699</v>
      </c>
      <c r="K29" s="6">
        <v>3450</v>
      </c>
      <c r="L29" s="194">
        <v>3150</v>
      </c>
      <c r="M29" s="194">
        <v>3150</v>
      </c>
      <c r="N29" s="194">
        <v>3150</v>
      </c>
      <c r="O29" s="194">
        <v>3450</v>
      </c>
      <c r="P29" s="195">
        <v>3450</v>
      </c>
      <c r="Q29" s="196">
        <v>1061.78</v>
      </c>
      <c r="R29" s="197">
        <v>3651</v>
      </c>
      <c r="S29" s="196">
        <v>1000</v>
      </c>
      <c r="T29" s="222" t="e">
        <f>#REF!/#REF!*100</f>
        <v>#REF!</v>
      </c>
      <c r="U29" s="222" t="e">
        <f>#REF!/#REF!*100</f>
        <v>#REF!</v>
      </c>
      <c r="V29" s="196"/>
      <c r="W29" s="196"/>
      <c r="X29" s="196"/>
      <c r="Y29" s="196"/>
      <c r="Z29" s="196"/>
    </row>
    <row r="30" spans="1:26" s="42" customFormat="1" x14ac:dyDescent="0.25">
      <c r="A30" s="69">
        <v>323</v>
      </c>
      <c r="B30" s="70" t="s">
        <v>17</v>
      </c>
      <c r="C30" s="70"/>
      <c r="D30" s="70"/>
      <c r="E30" s="70"/>
      <c r="F30" s="70"/>
      <c r="G30" s="70"/>
      <c r="H30" s="70"/>
      <c r="I30" s="70"/>
      <c r="J30" s="190">
        <f t="shared" ref="J30:O30" si="23">SUM(J31:J38)</f>
        <v>660724.88</v>
      </c>
      <c r="K30" s="71">
        <f t="shared" si="23"/>
        <v>810000</v>
      </c>
      <c r="L30" s="190">
        <f t="shared" si="23"/>
        <v>703550</v>
      </c>
      <c r="M30" s="190">
        <f t="shared" si="23"/>
        <v>770400</v>
      </c>
      <c r="N30" s="190">
        <f t="shared" si="23"/>
        <v>849760</v>
      </c>
      <c r="O30" s="190">
        <f t="shared" si="23"/>
        <v>510900</v>
      </c>
      <c r="P30" s="191">
        <f t="shared" ref="P30:S30" si="24">SUM(P31:P38)</f>
        <v>449050</v>
      </c>
      <c r="Q30" s="191">
        <f t="shared" si="24"/>
        <v>177820.24</v>
      </c>
      <c r="R30" s="191">
        <f t="shared" si="24"/>
        <v>760951</v>
      </c>
      <c r="S30" s="191">
        <f t="shared" si="24"/>
        <v>337261.77</v>
      </c>
      <c r="T30" s="221" t="e">
        <f>#REF!/#REF!*100</f>
        <v>#REF!</v>
      </c>
      <c r="U30" s="221" t="e">
        <f>#REF!/#REF!*100</f>
        <v>#REF!</v>
      </c>
      <c r="V30" s="191">
        <f t="shared" ref="V30:Y30" si="25">SUM(V31:V38)</f>
        <v>0</v>
      </c>
      <c r="W30" s="191">
        <f t="shared" si="25"/>
        <v>25000</v>
      </c>
      <c r="X30" s="191">
        <f t="shared" si="25"/>
        <v>0</v>
      </c>
      <c r="Y30" s="191">
        <f t="shared" si="25"/>
        <v>0</v>
      </c>
      <c r="Z30" s="191"/>
    </row>
    <row r="31" spans="1:26" x14ac:dyDescent="0.25">
      <c r="A31" s="10">
        <v>3231</v>
      </c>
      <c r="B31" s="5" t="s">
        <v>45</v>
      </c>
      <c r="C31" s="5"/>
      <c r="D31" s="5"/>
      <c r="E31" s="5"/>
      <c r="F31" s="5"/>
      <c r="G31" s="5"/>
      <c r="H31" s="5"/>
      <c r="I31" s="5"/>
      <c r="J31" s="194">
        <v>84037.53</v>
      </c>
      <c r="K31" s="6">
        <v>109000</v>
      </c>
      <c r="L31" s="198">
        <v>160000</v>
      </c>
      <c r="M31" s="198">
        <v>130000</v>
      </c>
      <c r="N31" s="198">
        <v>160000</v>
      </c>
      <c r="O31" s="194">
        <v>88400</v>
      </c>
      <c r="P31" s="195">
        <v>88400</v>
      </c>
      <c r="Q31" s="196">
        <v>32955.1</v>
      </c>
      <c r="R31" s="197">
        <v>92906</v>
      </c>
      <c r="S31" s="196">
        <v>36028.300000000003</v>
      </c>
      <c r="T31" s="222" t="e">
        <f>#REF!/#REF!*100</f>
        <v>#REF!</v>
      </c>
      <c r="U31" s="222" t="e">
        <f>#REF!/#REF!*100</f>
        <v>#REF!</v>
      </c>
      <c r="V31" s="196"/>
      <c r="W31" s="196"/>
      <c r="X31" s="196"/>
      <c r="Y31" s="196"/>
      <c r="Z31" s="196"/>
    </row>
    <row r="32" spans="1:26" x14ac:dyDescent="0.25">
      <c r="A32" s="10">
        <v>3232</v>
      </c>
      <c r="B32" s="5" t="s">
        <v>57</v>
      </c>
      <c r="C32" s="5"/>
      <c r="D32" s="5"/>
      <c r="E32" s="5"/>
      <c r="F32" s="5"/>
      <c r="G32" s="5"/>
      <c r="H32" s="5"/>
      <c r="I32" s="5"/>
      <c r="J32" s="194">
        <v>95107.53</v>
      </c>
      <c r="K32" s="6">
        <v>158000</v>
      </c>
      <c r="L32" s="194">
        <v>60000</v>
      </c>
      <c r="M32" s="194">
        <v>55000</v>
      </c>
      <c r="N32" s="198">
        <v>55000</v>
      </c>
      <c r="O32" s="198">
        <v>68900</v>
      </c>
      <c r="P32" s="199">
        <v>52650</v>
      </c>
      <c r="Q32" s="196">
        <v>15410.63</v>
      </c>
      <c r="R32" s="197">
        <v>172924</v>
      </c>
      <c r="S32" s="196">
        <v>55475.65</v>
      </c>
      <c r="T32" s="222" t="e">
        <f>#REF!/#REF!*100</f>
        <v>#REF!</v>
      </c>
      <c r="U32" s="222" t="e">
        <f>#REF!/#REF!*100</f>
        <v>#REF!</v>
      </c>
      <c r="V32" s="196"/>
      <c r="W32" s="196"/>
      <c r="X32" s="196"/>
      <c r="Y32" s="196"/>
      <c r="Z32" s="196"/>
    </row>
    <row r="33" spans="1:26" x14ac:dyDescent="0.25">
      <c r="A33" s="10">
        <v>3233</v>
      </c>
      <c r="B33" s="5" t="s">
        <v>46</v>
      </c>
      <c r="C33" s="5"/>
      <c r="D33" s="5"/>
      <c r="E33" s="5"/>
      <c r="F33" s="5"/>
      <c r="G33" s="5"/>
      <c r="H33" s="5"/>
      <c r="I33" s="5"/>
      <c r="J33" s="194">
        <v>7294.57</v>
      </c>
      <c r="K33" s="6">
        <v>12000</v>
      </c>
      <c r="L33" s="194">
        <v>8500</v>
      </c>
      <c r="M33" s="194">
        <v>8500</v>
      </c>
      <c r="N33" s="194">
        <v>8500</v>
      </c>
      <c r="O33" s="194">
        <v>12000</v>
      </c>
      <c r="P33" s="195">
        <v>12000</v>
      </c>
      <c r="Q33" s="196">
        <v>5011.8</v>
      </c>
      <c r="R33" s="197">
        <v>7964</v>
      </c>
      <c r="S33" s="196">
        <v>4190.82</v>
      </c>
      <c r="T33" s="222" t="e">
        <f>#REF!/#REF!*100</f>
        <v>#REF!</v>
      </c>
      <c r="U33" s="222" t="e">
        <f>#REF!/#REF!*100</f>
        <v>#REF!</v>
      </c>
      <c r="V33" s="196"/>
      <c r="W33" s="196"/>
      <c r="X33" s="196"/>
      <c r="Y33" s="196"/>
      <c r="Z33" s="196"/>
    </row>
    <row r="34" spans="1:26" x14ac:dyDescent="0.25">
      <c r="A34" s="10">
        <v>3234</v>
      </c>
      <c r="B34" s="5" t="s">
        <v>16</v>
      </c>
      <c r="C34" s="5"/>
      <c r="D34" s="5"/>
      <c r="E34" s="5"/>
      <c r="F34" s="5"/>
      <c r="G34" s="5"/>
      <c r="H34" s="5"/>
      <c r="I34" s="5"/>
      <c r="J34" s="194">
        <v>52137.66</v>
      </c>
      <c r="K34" s="6">
        <v>53000</v>
      </c>
      <c r="L34" s="194">
        <v>53000</v>
      </c>
      <c r="M34" s="194">
        <v>53000</v>
      </c>
      <c r="N34" s="194">
        <v>53000</v>
      </c>
      <c r="O34" s="194">
        <v>53000</v>
      </c>
      <c r="P34" s="195">
        <v>53000</v>
      </c>
      <c r="Q34" s="196">
        <v>20938.439999999999</v>
      </c>
      <c r="R34" s="197">
        <v>53089</v>
      </c>
      <c r="S34" s="196">
        <v>24598.53</v>
      </c>
      <c r="T34" s="222" t="e">
        <f>#REF!/#REF!*100</f>
        <v>#REF!</v>
      </c>
      <c r="U34" s="222" t="e">
        <f>#REF!/#REF!*100</f>
        <v>#REF!</v>
      </c>
      <c r="V34" s="196"/>
      <c r="W34" s="196"/>
      <c r="X34" s="196"/>
      <c r="Y34" s="196"/>
      <c r="Z34" s="196"/>
    </row>
    <row r="35" spans="1:26" x14ac:dyDescent="0.25">
      <c r="A35" s="10">
        <v>3235</v>
      </c>
      <c r="B35" s="5" t="s">
        <v>47</v>
      </c>
      <c r="C35" s="5"/>
      <c r="D35" s="5"/>
      <c r="E35" s="5"/>
      <c r="F35" s="5"/>
      <c r="G35" s="5"/>
      <c r="H35" s="5"/>
      <c r="I35" s="5"/>
      <c r="J35" s="194">
        <v>200414.01</v>
      </c>
      <c r="K35" s="6">
        <v>222000</v>
      </c>
      <c r="L35" s="198">
        <v>67250</v>
      </c>
      <c r="M35" s="198">
        <v>13500</v>
      </c>
      <c r="N35" s="198">
        <v>13500</v>
      </c>
      <c r="O35" s="194">
        <v>20000</v>
      </c>
      <c r="P35" s="195">
        <v>3500</v>
      </c>
      <c r="Q35" s="196">
        <v>4092.79</v>
      </c>
      <c r="R35" s="197">
        <v>211605</v>
      </c>
      <c r="S35" s="196">
        <v>102578.35</v>
      </c>
      <c r="T35" s="222" t="e">
        <f>#REF!/#REF!*100</f>
        <v>#REF!</v>
      </c>
      <c r="U35" s="222" t="e">
        <f>#REF!/#REF!*100</f>
        <v>#REF!</v>
      </c>
      <c r="V35" s="196"/>
      <c r="W35" s="196"/>
      <c r="X35" s="196"/>
      <c r="Y35" s="196"/>
      <c r="Z35" s="196"/>
    </row>
    <row r="36" spans="1:26" x14ac:dyDescent="0.25">
      <c r="A36" s="10">
        <v>3236</v>
      </c>
      <c r="B36" s="5" t="s">
        <v>99</v>
      </c>
      <c r="C36" s="5"/>
      <c r="D36" s="5"/>
      <c r="E36" s="5"/>
      <c r="F36" s="5"/>
      <c r="G36" s="5"/>
      <c r="H36" s="5"/>
      <c r="I36" s="5"/>
      <c r="J36" s="194">
        <v>14871.29</v>
      </c>
      <c r="K36" s="6">
        <v>23000</v>
      </c>
      <c r="L36" s="194">
        <v>27800</v>
      </c>
      <c r="M36" s="194">
        <v>2400</v>
      </c>
      <c r="N36" s="194">
        <v>53760</v>
      </c>
      <c r="O36" s="194">
        <v>28000</v>
      </c>
      <c r="P36" s="195">
        <v>2000</v>
      </c>
      <c r="Q36" s="196">
        <v>3095.1</v>
      </c>
      <c r="R36" s="197">
        <v>26651</v>
      </c>
      <c r="S36" s="196"/>
      <c r="T36" s="222"/>
      <c r="U36" s="222"/>
      <c r="V36" s="196"/>
      <c r="W36" s="196"/>
      <c r="X36" s="196"/>
      <c r="Y36" s="196"/>
      <c r="Z36" s="196"/>
    </row>
    <row r="37" spans="1:26" x14ac:dyDescent="0.25">
      <c r="A37" s="10">
        <v>3237</v>
      </c>
      <c r="B37" s="5" t="s">
        <v>48</v>
      </c>
      <c r="C37" s="5"/>
      <c r="D37" s="5"/>
      <c r="E37" s="5"/>
      <c r="F37" s="5"/>
      <c r="G37" s="5"/>
      <c r="H37" s="5"/>
      <c r="I37" s="5"/>
      <c r="J37" s="194">
        <v>27745.48</v>
      </c>
      <c r="K37" s="6">
        <v>40000</v>
      </c>
      <c r="L37" s="198">
        <v>40000</v>
      </c>
      <c r="M37" s="198">
        <v>40000</v>
      </c>
      <c r="N37" s="198">
        <v>40000</v>
      </c>
      <c r="O37" s="194">
        <v>40000</v>
      </c>
      <c r="P37" s="195">
        <v>40000</v>
      </c>
      <c r="Q37" s="196">
        <v>20538.419999999998</v>
      </c>
      <c r="R37" s="197">
        <v>39817</v>
      </c>
      <c r="S37" s="196">
        <v>19445.48</v>
      </c>
      <c r="T37" s="222" t="e">
        <f>#REF!/#REF!*100</f>
        <v>#REF!</v>
      </c>
      <c r="U37" s="222" t="e">
        <f>#REF!/#REF!*100</f>
        <v>#REF!</v>
      </c>
      <c r="V37" s="196"/>
      <c r="W37" s="196"/>
      <c r="X37" s="196"/>
      <c r="Y37" s="196"/>
      <c r="Z37" s="196"/>
    </row>
    <row r="38" spans="1:26" x14ac:dyDescent="0.25">
      <c r="A38" s="10">
        <v>3239</v>
      </c>
      <c r="B38" s="9" t="s">
        <v>50</v>
      </c>
      <c r="C38" s="9"/>
      <c r="D38" s="9"/>
      <c r="E38" s="9"/>
      <c r="F38" s="9"/>
      <c r="G38" s="9"/>
      <c r="H38" s="9"/>
      <c r="I38" s="9"/>
      <c r="J38" s="194">
        <v>179116.81</v>
      </c>
      <c r="K38" s="6">
        <v>193000</v>
      </c>
      <c r="L38" s="194">
        <v>287000</v>
      </c>
      <c r="M38" s="194">
        <v>468000</v>
      </c>
      <c r="N38" s="194">
        <v>466000</v>
      </c>
      <c r="O38" s="194">
        <v>200600</v>
      </c>
      <c r="P38" s="195">
        <v>197500</v>
      </c>
      <c r="Q38" s="196">
        <v>75777.960000000006</v>
      </c>
      <c r="R38" s="197">
        <v>155995</v>
      </c>
      <c r="S38" s="196">
        <v>94944.639999999999</v>
      </c>
      <c r="T38" s="222" t="e">
        <f>#REF!/#REF!*100</f>
        <v>#REF!</v>
      </c>
      <c r="U38" s="222" t="e">
        <f>#REF!/#REF!*100</f>
        <v>#REF!</v>
      </c>
      <c r="V38" s="196"/>
      <c r="W38" s="196">
        <v>25000</v>
      </c>
      <c r="X38" s="196"/>
      <c r="Y38" s="196"/>
      <c r="Z38" s="196"/>
    </row>
    <row r="39" spans="1:26" s="42" customFormat="1" x14ac:dyDescent="0.25">
      <c r="A39" s="69">
        <v>329</v>
      </c>
      <c r="B39" s="70" t="s">
        <v>20</v>
      </c>
      <c r="C39" s="70"/>
      <c r="D39" s="70"/>
      <c r="E39" s="70"/>
      <c r="F39" s="70"/>
      <c r="G39" s="70"/>
      <c r="H39" s="70"/>
      <c r="I39" s="70"/>
      <c r="J39" s="190">
        <f t="shared" ref="J39:O39" si="26">SUM(J40:J45)</f>
        <v>64379.340000000004</v>
      </c>
      <c r="K39" s="71">
        <f t="shared" si="26"/>
        <v>124950</v>
      </c>
      <c r="L39" s="190">
        <f t="shared" si="26"/>
        <v>95500</v>
      </c>
      <c r="M39" s="190">
        <f t="shared" si="26"/>
        <v>93500</v>
      </c>
      <c r="N39" s="190">
        <f t="shared" si="26"/>
        <v>94500</v>
      </c>
      <c r="O39" s="190">
        <f t="shared" si="26"/>
        <v>59750</v>
      </c>
      <c r="P39" s="191">
        <f t="shared" ref="P39:S39" si="27">SUM(P40:P45)</f>
        <v>59750</v>
      </c>
      <c r="Q39" s="191">
        <f t="shared" si="27"/>
        <v>22361.050000000003</v>
      </c>
      <c r="R39" s="191">
        <f t="shared" si="27"/>
        <v>60157</v>
      </c>
      <c r="S39" s="191">
        <f t="shared" si="27"/>
        <v>37273.53</v>
      </c>
      <c r="T39" s="221" t="e">
        <f>#REF!/#REF!*100</f>
        <v>#REF!</v>
      </c>
      <c r="U39" s="221" t="e">
        <f>#REF!/#REF!*100</f>
        <v>#REF!</v>
      </c>
      <c r="V39" s="191">
        <f t="shared" ref="V39:Y39" si="28">SUM(V40:V45)</f>
        <v>0</v>
      </c>
      <c r="W39" s="191">
        <f t="shared" si="28"/>
        <v>9000</v>
      </c>
      <c r="X39" s="191">
        <f t="shared" si="28"/>
        <v>0</v>
      </c>
      <c r="Y39" s="191">
        <f t="shared" si="28"/>
        <v>0</v>
      </c>
      <c r="Z39" s="191"/>
    </row>
    <row r="40" spans="1:26" ht="24" x14ac:dyDescent="0.25">
      <c r="A40" s="10">
        <v>3291</v>
      </c>
      <c r="B40" s="5" t="s">
        <v>100</v>
      </c>
      <c r="C40" s="5"/>
      <c r="D40" s="5"/>
      <c r="E40" s="5"/>
      <c r="F40" s="5"/>
      <c r="G40" s="5"/>
      <c r="H40" s="5"/>
      <c r="I40" s="5"/>
      <c r="J40" s="194">
        <v>19324.080000000002</v>
      </c>
      <c r="K40" s="6">
        <v>20000</v>
      </c>
      <c r="L40" s="198">
        <v>25000</v>
      </c>
      <c r="M40" s="198">
        <v>25000</v>
      </c>
      <c r="N40" s="198">
        <v>25000</v>
      </c>
      <c r="O40" s="194">
        <v>20000</v>
      </c>
      <c r="P40" s="195">
        <v>20000</v>
      </c>
      <c r="Q40" s="196">
        <v>6054.77</v>
      </c>
      <c r="R40" s="197">
        <v>19908</v>
      </c>
      <c r="S40" s="196">
        <v>8696.44</v>
      </c>
      <c r="T40" s="222" t="e">
        <f>#REF!/#REF!*100</f>
        <v>#REF!</v>
      </c>
      <c r="U40" s="222" t="e">
        <f>#REF!/#REF!*100</f>
        <v>#REF!</v>
      </c>
      <c r="V40" s="196"/>
      <c r="W40" s="196"/>
      <c r="X40" s="196"/>
      <c r="Y40" s="196"/>
      <c r="Z40" s="196"/>
    </row>
    <row r="41" spans="1:26" x14ac:dyDescent="0.25">
      <c r="A41" s="10">
        <v>3292</v>
      </c>
      <c r="B41" s="5" t="s">
        <v>18</v>
      </c>
      <c r="C41" s="5"/>
      <c r="D41" s="5"/>
      <c r="E41" s="5"/>
      <c r="F41" s="5"/>
      <c r="G41" s="5"/>
      <c r="H41" s="5"/>
      <c r="I41" s="5"/>
      <c r="J41" s="194">
        <v>624.54999999999995</v>
      </c>
      <c r="K41" s="6">
        <v>2700</v>
      </c>
      <c r="L41" s="198">
        <v>2700</v>
      </c>
      <c r="M41" s="198">
        <v>2700</v>
      </c>
      <c r="N41" s="198">
        <v>2700</v>
      </c>
      <c r="O41" s="194">
        <v>2700</v>
      </c>
      <c r="P41" s="195">
        <v>2700</v>
      </c>
      <c r="Q41" s="196"/>
      <c r="R41" s="197">
        <v>2655</v>
      </c>
      <c r="S41" s="196">
        <v>24.55</v>
      </c>
      <c r="T41" s="222"/>
      <c r="U41" s="222" t="e">
        <f>#REF!/#REF!*100</f>
        <v>#REF!</v>
      </c>
      <c r="V41" s="196"/>
      <c r="W41" s="196"/>
      <c r="X41" s="196"/>
      <c r="Y41" s="196"/>
      <c r="Z41" s="196"/>
    </row>
    <row r="42" spans="1:26" x14ac:dyDescent="0.25">
      <c r="A42" s="10">
        <v>3293</v>
      </c>
      <c r="B42" s="5" t="s">
        <v>19</v>
      </c>
      <c r="C42" s="5"/>
      <c r="D42" s="5"/>
      <c r="E42" s="5"/>
      <c r="F42" s="5"/>
      <c r="G42" s="5"/>
      <c r="H42" s="5"/>
      <c r="I42" s="5"/>
      <c r="J42" s="194">
        <v>22071.93</v>
      </c>
      <c r="K42" s="6">
        <v>80000</v>
      </c>
      <c r="L42" s="198">
        <v>40000</v>
      </c>
      <c r="M42" s="198">
        <v>40000</v>
      </c>
      <c r="N42" s="198">
        <v>40000</v>
      </c>
      <c r="O42" s="194">
        <v>20000</v>
      </c>
      <c r="P42" s="195">
        <v>20000</v>
      </c>
      <c r="Q42" s="196">
        <v>7039.51</v>
      </c>
      <c r="R42" s="197">
        <v>14600</v>
      </c>
      <c r="S42" s="196">
        <v>13431.73</v>
      </c>
      <c r="T42" s="222" t="e">
        <f>#REF!/#REF!*100</f>
        <v>#REF!</v>
      </c>
      <c r="U42" s="222" t="e">
        <f>#REF!/#REF!*100</f>
        <v>#REF!</v>
      </c>
      <c r="V42" s="196"/>
      <c r="W42" s="196">
        <v>7000</v>
      </c>
      <c r="X42" s="196"/>
      <c r="Y42" s="196"/>
      <c r="Z42" s="196"/>
    </row>
    <row r="43" spans="1:26" x14ac:dyDescent="0.25">
      <c r="A43" s="10">
        <v>3294</v>
      </c>
      <c r="B43" s="5" t="s">
        <v>101</v>
      </c>
      <c r="C43" s="5"/>
      <c r="D43" s="5"/>
      <c r="E43" s="5"/>
      <c r="F43" s="5"/>
      <c r="G43" s="5"/>
      <c r="H43" s="5"/>
      <c r="I43" s="5"/>
      <c r="J43" s="194">
        <v>2791.73</v>
      </c>
      <c r="K43" s="6">
        <v>2700</v>
      </c>
      <c r="L43" s="194">
        <v>3000</v>
      </c>
      <c r="M43" s="194">
        <v>3000</v>
      </c>
      <c r="N43" s="194">
        <v>3000</v>
      </c>
      <c r="O43" s="194">
        <v>2700</v>
      </c>
      <c r="P43" s="195">
        <v>2700</v>
      </c>
      <c r="Q43" s="196">
        <v>2338.88</v>
      </c>
      <c r="R43" s="197">
        <v>2655</v>
      </c>
      <c r="S43" s="196">
        <v>2515.96</v>
      </c>
      <c r="T43" s="222" t="e">
        <f>#REF!/#REF!*100</f>
        <v>#REF!</v>
      </c>
      <c r="U43" s="222" t="e">
        <f>#REF!/#REF!*100</f>
        <v>#REF!</v>
      </c>
      <c r="V43" s="196"/>
      <c r="W43" s="196"/>
      <c r="X43" s="196"/>
      <c r="Y43" s="196"/>
      <c r="Z43" s="196"/>
    </row>
    <row r="44" spans="1:26" x14ac:dyDescent="0.25">
      <c r="A44" s="10">
        <v>3295</v>
      </c>
      <c r="B44" s="5" t="s">
        <v>51</v>
      </c>
      <c r="C44" s="5"/>
      <c r="D44" s="5"/>
      <c r="E44" s="5"/>
      <c r="F44" s="5"/>
      <c r="G44" s="5"/>
      <c r="H44" s="5"/>
      <c r="I44" s="5"/>
      <c r="J44" s="194">
        <v>10419.08</v>
      </c>
      <c r="K44" s="6">
        <v>9550</v>
      </c>
      <c r="L44" s="194">
        <v>14800</v>
      </c>
      <c r="M44" s="194">
        <v>14800</v>
      </c>
      <c r="N44" s="194">
        <v>14800</v>
      </c>
      <c r="O44" s="194">
        <v>9550</v>
      </c>
      <c r="P44" s="195">
        <v>9550</v>
      </c>
      <c r="Q44" s="196">
        <v>3469.38</v>
      </c>
      <c r="R44" s="197">
        <v>12376</v>
      </c>
      <c r="S44" s="196">
        <v>5405.6</v>
      </c>
      <c r="T44" s="222" t="e">
        <f>#REF!/#REF!*100</f>
        <v>#REF!</v>
      </c>
      <c r="U44" s="222" t="e">
        <f>#REF!/#REF!*100</f>
        <v>#REF!</v>
      </c>
      <c r="V44" s="196"/>
      <c r="W44" s="196"/>
      <c r="X44" s="196"/>
      <c r="Y44" s="196"/>
      <c r="Z44" s="196"/>
    </row>
    <row r="45" spans="1:26" x14ac:dyDescent="0.25">
      <c r="A45" s="10">
        <v>3299</v>
      </c>
      <c r="B45" s="5" t="s">
        <v>52</v>
      </c>
      <c r="C45" s="5"/>
      <c r="D45" s="5"/>
      <c r="E45" s="5"/>
      <c r="F45" s="5"/>
      <c r="G45" s="5"/>
      <c r="H45" s="5"/>
      <c r="I45" s="5"/>
      <c r="J45" s="194">
        <v>9147.9699999999993</v>
      </c>
      <c r="K45" s="6">
        <v>10000</v>
      </c>
      <c r="L45" s="194">
        <v>10000</v>
      </c>
      <c r="M45" s="194">
        <v>8000</v>
      </c>
      <c r="N45" s="194">
        <v>9000</v>
      </c>
      <c r="O45" s="194">
        <v>4800</v>
      </c>
      <c r="P45" s="195">
        <v>4800</v>
      </c>
      <c r="Q45" s="196">
        <v>3458.51</v>
      </c>
      <c r="R45" s="197">
        <v>7963</v>
      </c>
      <c r="S45" s="196">
        <v>7199.25</v>
      </c>
      <c r="T45" s="222" t="e">
        <f>#REF!/#REF!*100</f>
        <v>#REF!</v>
      </c>
      <c r="U45" s="222" t="e">
        <f>#REF!/#REF!*100</f>
        <v>#REF!</v>
      </c>
      <c r="V45" s="196"/>
      <c r="W45" s="196">
        <v>2000</v>
      </c>
      <c r="X45" s="196"/>
      <c r="Y45" s="196"/>
      <c r="Z45" s="196"/>
    </row>
    <row r="46" spans="1:26" s="42" customFormat="1" x14ac:dyDescent="0.25">
      <c r="A46" s="69">
        <v>34</v>
      </c>
      <c r="B46" s="70" t="s">
        <v>23</v>
      </c>
      <c r="C46" s="70"/>
      <c r="D46" s="70"/>
      <c r="E46" s="70"/>
      <c r="F46" s="70"/>
      <c r="G46" s="70"/>
      <c r="H46" s="70"/>
      <c r="I46" s="70"/>
      <c r="J46" s="190">
        <f t="shared" ref="J46:S46" si="29">SUM(J47)</f>
        <v>0</v>
      </c>
      <c r="K46" s="71">
        <f t="shared" si="29"/>
        <v>250</v>
      </c>
      <c r="L46" s="190">
        <f t="shared" si="29"/>
        <v>150</v>
      </c>
      <c r="M46" s="190">
        <f t="shared" si="29"/>
        <v>150</v>
      </c>
      <c r="N46" s="190">
        <f t="shared" si="29"/>
        <v>150</v>
      </c>
      <c r="O46" s="190">
        <f t="shared" si="29"/>
        <v>0</v>
      </c>
      <c r="P46" s="191">
        <f t="shared" si="29"/>
        <v>0</v>
      </c>
      <c r="Q46" s="191">
        <f t="shared" si="29"/>
        <v>0</v>
      </c>
      <c r="R46" s="191">
        <f t="shared" si="29"/>
        <v>0</v>
      </c>
      <c r="S46" s="191">
        <f t="shared" si="29"/>
        <v>0</v>
      </c>
      <c r="T46" s="221"/>
      <c r="U46" s="221"/>
      <c r="V46" s="191">
        <f t="shared" ref="V46:Y46" si="30">SUM(V47)</f>
        <v>0</v>
      </c>
      <c r="W46" s="191">
        <f t="shared" si="30"/>
        <v>0</v>
      </c>
      <c r="X46" s="191">
        <f t="shared" si="30"/>
        <v>0</v>
      </c>
      <c r="Y46" s="191">
        <f t="shared" si="30"/>
        <v>0</v>
      </c>
      <c r="Z46" s="191"/>
    </row>
    <row r="47" spans="1:26" s="42" customFormat="1" x14ac:dyDescent="0.25">
      <c r="A47" s="69">
        <v>343</v>
      </c>
      <c r="B47" s="70" t="s">
        <v>22</v>
      </c>
      <c r="C47" s="70"/>
      <c r="D47" s="70"/>
      <c r="E47" s="70"/>
      <c r="F47" s="70"/>
      <c r="G47" s="70"/>
      <c r="H47" s="70"/>
      <c r="I47" s="70"/>
      <c r="J47" s="190">
        <f t="shared" ref="J47:O47" si="31">SUM(J48:J49)</f>
        <v>0</v>
      </c>
      <c r="K47" s="71">
        <f t="shared" si="31"/>
        <v>250</v>
      </c>
      <c r="L47" s="190">
        <f t="shared" si="31"/>
        <v>150</v>
      </c>
      <c r="M47" s="190">
        <f t="shared" si="31"/>
        <v>150</v>
      </c>
      <c r="N47" s="190">
        <f t="shared" si="31"/>
        <v>150</v>
      </c>
      <c r="O47" s="190">
        <f t="shared" si="31"/>
        <v>0</v>
      </c>
      <c r="P47" s="191">
        <f t="shared" ref="P47:S47" si="32">SUM(P48:P49)</f>
        <v>0</v>
      </c>
      <c r="Q47" s="191">
        <f t="shared" si="32"/>
        <v>0</v>
      </c>
      <c r="R47" s="191">
        <f t="shared" si="32"/>
        <v>0</v>
      </c>
      <c r="S47" s="191">
        <f t="shared" si="32"/>
        <v>0</v>
      </c>
      <c r="T47" s="221"/>
      <c r="U47" s="221"/>
      <c r="V47" s="191">
        <f t="shared" ref="V47:Y47" si="33">SUM(V48:V49)</f>
        <v>0</v>
      </c>
      <c r="W47" s="191">
        <f t="shared" si="33"/>
        <v>0</v>
      </c>
      <c r="X47" s="191">
        <f t="shared" si="33"/>
        <v>0</v>
      </c>
      <c r="Y47" s="191">
        <f t="shared" si="33"/>
        <v>0</v>
      </c>
      <c r="Z47" s="191"/>
    </row>
    <row r="48" spans="1:26" x14ac:dyDescent="0.25">
      <c r="A48" s="10">
        <v>3431</v>
      </c>
      <c r="B48" s="5" t="s">
        <v>53</v>
      </c>
      <c r="C48" s="5"/>
      <c r="D48" s="5"/>
      <c r="E48" s="5"/>
      <c r="F48" s="5"/>
      <c r="G48" s="5"/>
      <c r="H48" s="5"/>
      <c r="I48" s="5"/>
      <c r="J48" s="194">
        <v>0</v>
      </c>
      <c r="K48" s="6">
        <v>0</v>
      </c>
      <c r="L48" s="194">
        <v>0</v>
      </c>
      <c r="M48" s="194">
        <v>0</v>
      </c>
      <c r="N48" s="194">
        <v>0</v>
      </c>
      <c r="O48" s="194"/>
      <c r="P48" s="195"/>
      <c r="Q48" s="196"/>
      <c r="R48" s="197"/>
      <c r="S48" s="196"/>
      <c r="T48" s="222"/>
      <c r="U48" s="222"/>
      <c r="V48" s="196"/>
      <c r="W48" s="196"/>
      <c r="X48" s="196"/>
      <c r="Y48" s="196"/>
      <c r="Z48" s="196"/>
    </row>
    <row r="49" spans="1:26" x14ac:dyDescent="0.25">
      <c r="A49" s="10">
        <v>3433</v>
      </c>
      <c r="B49" s="5" t="s">
        <v>367</v>
      </c>
      <c r="C49" s="5"/>
      <c r="D49" s="5"/>
      <c r="E49" s="5"/>
      <c r="F49" s="5"/>
      <c r="G49" s="5"/>
      <c r="H49" s="5"/>
      <c r="I49" s="5"/>
      <c r="J49" s="194">
        <v>0</v>
      </c>
      <c r="K49" s="6">
        <v>250</v>
      </c>
      <c r="L49" s="198">
        <v>150</v>
      </c>
      <c r="M49" s="198">
        <v>150</v>
      </c>
      <c r="N49" s="198">
        <v>150</v>
      </c>
      <c r="O49" s="194"/>
      <c r="P49" s="195"/>
      <c r="Q49" s="196"/>
      <c r="R49" s="197"/>
      <c r="S49" s="196"/>
      <c r="T49" s="222"/>
      <c r="U49" s="222"/>
      <c r="V49" s="196"/>
      <c r="W49" s="196"/>
      <c r="X49" s="196"/>
      <c r="Y49" s="196"/>
      <c r="Z49" s="196"/>
    </row>
    <row r="50" spans="1:26" s="42" customFormat="1" ht="24" x14ac:dyDescent="0.25">
      <c r="A50" s="69">
        <v>37</v>
      </c>
      <c r="B50" s="70" t="s">
        <v>104</v>
      </c>
      <c r="C50" s="70"/>
      <c r="D50" s="70"/>
      <c r="E50" s="70"/>
      <c r="F50" s="70"/>
      <c r="G50" s="70"/>
      <c r="H50" s="70"/>
      <c r="I50" s="70"/>
      <c r="J50" s="190">
        <f t="shared" ref="J50:S51" si="34">SUM(J51)</f>
        <v>2389.0100000000002</v>
      </c>
      <c r="K50" s="71">
        <f t="shared" si="34"/>
        <v>11000</v>
      </c>
      <c r="L50" s="190">
        <f t="shared" si="34"/>
        <v>11000</v>
      </c>
      <c r="M50" s="190">
        <f t="shared" si="34"/>
        <v>11000</v>
      </c>
      <c r="N50" s="190">
        <f t="shared" si="34"/>
        <v>11000</v>
      </c>
      <c r="O50" s="190">
        <f t="shared" si="34"/>
        <v>11000</v>
      </c>
      <c r="P50" s="191">
        <f t="shared" si="34"/>
        <v>11000</v>
      </c>
      <c r="Q50" s="191">
        <f t="shared" si="34"/>
        <v>398.17</v>
      </c>
      <c r="R50" s="191">
        <f t="shared" si="34"/>
        <v>10618</v>
      </c>
      <c r="S50" s="191">
        <f t="shared" si="34"/>
        <v>0</v>
      </c>
      <c r="T50" s="221"/>
      <c r="U50" s="221"/>
      <c r="V50" s="191">
        <f t="shared" ref="V50:Y51" si="35">SUM(V51)</f>
        <v>0</v>
      </c>
      <c r="W50" s="191">
        <f t="shared" si="35"/>
        <v>0</v>
      </c>
      <c r="X50" s="191">
        <f t="shared" si="35"/>
        <v>0</v>
      </c>
      <c r="Y50" s="191">
        <f t="shared" si="35"/>
        <v>0</v>
      </c>
      <c r="Z50" s="191"/>
    </row>
    <row r="51" spans="1:26" s="42" customFormat="1" x14ac:dyDescent="0.25">
      <c r="A51" s="69">
        <v>372</v>
      </c>
      <c r="B51" s="70" t="s">
        <v>24</v>
      </c>
      <c r="C51" s="70"/>
      <c r="D51" s="70"/>
      <c r="E51" s="70"/>
      <c r="F51" s="70"/>
      <c r="G51" s="70"/>
      <c r="H51" s="70"/>
      <c r="I51" s="70"/>
      <c r="J51" s="190">
        <f t="shared" si="34"/>
        <v>2389.0100000000002</v>
      </c>
      <c r="K51" s="71">
        <f t="shared" si="34"/>
        <v>11000</v>
      </c>
      <c r="L51" s="190">
        <f t="shared" si="34"/>
        <v>11000</v>
      </c>
      <c r="M51" s="190">
        <f t="shared" si="34"/>
        <v>11000</v>
      </c>
      <c r="N51" s="190">
        <f t="shared" si="34"/>
        <v>11000</v>
      </c>
      <c r="O51" s="190">
        <f t="shared" si="34"/>
        <v>11000</v>
      </c>
      <c r="P51" s="191">
        <f t="shared" si="34"/>
        <v>11000</v>
      </c>
      <c r="Q51" s="191">
        <f t="shared" si="34"/>
        <v>398.17</v>
      </c>
      <c r="R51" s="191">
        <f t="shared" si="34"/>
        <v>10618</v>
      </c>
      <c r="S51" s="191">
        <f t="shared" si="34"/>
        <v>0</v>
      </c>
      <c r="T51" s="221"/>
      <c r="U51" s="221"/>
      <c r="V51" s="191">
        <f t="shared" si="35"/>
        <v>0</v>
      </c>
      <c r="W51" s="191">
        <f t="shared" si="35"/>
        <v>0</v>
      </c>
      <c r="X51" s="191">
        <f t="shared" si="35"/>
        <v>0</v>
      </c>
      <c r="Y51" s="191">
        <f t="shared" si="35"/>
        <v>0</v>
      </c>
      <c r="Z51" s="191"/>
    </row>
    <row r="52" spans="1:26" x14ac:dyDescent="0.25">
      <c r="A52" s="10">
        <v>3721</v>
      </c>
      <c r="B52" s="5" t="s">
        <v>103</v>
      </c>
      <c r="C52" s="5"/>
      <c r="D52" s="5"/>
      <c r="E52" s="5"/>
      <c r="F52" s="5"/>
      <c r="G52" s="5"/>
      <c r="H52" s="5"/>
      <c r="I52" s="5"/>
      <c r="J52" s="194">
        <v>2389.0100000000002</v>
      </c>
      <c r="K52" s="6">
        <v>11000</v>
      </c>
      <c r="L52" s="194">
        <v>11000</v>
      </c>
      <c r="M52" s="194">
        <v>11000</v>
      </c>
      <c r="N52" s="194">
        <v>11000</v>
      </c>
      <c r="O52" s="194">
        <v>11000</v>
      </c>
      <c r="P52" s="195">
        <v>11000</v>
      </c>
      <c r="Q52" s="196">
        <v>398.17</v>
      </c>
      <c r="R52" s="197">
        <v>10618</v>
      </c>
      <c r="S52" s="196"/>
      <c r="T52" s="222"/>
      <c r="U52" s="222"/>
      <c r="V52" s="196"/>
      <c r="W52" s="196"/>
      <c r="X52" s="196"/>
      <c r="Y52" s="196"/>
      <c r="Z52" s="196"/>
    </row>
    <row r="53" spans="1:26" s="1" customFormat="1" x14ac:dyDescent="0.25">
      <c r="A53" s="2" t="s">
        <v>30</v>
      </c>
      <c r="B53" s="3" t="s">
        <v>3555</v>
      </c>
      <c r="C53" s="3" t="s">
        <v>3554</v>
      </c>
      <c r="D53" s="3" t="s">
        <v>115</v>
      </c>
      <c r="E53" s="3" t="s">
        <v>116</v>
      </c>
      <c r="F53" s="3" t="s">
        <v>257</v>
      </c>
      <c r="G53" s="3" t="s">
        <v>259</v>
      </c>
      <c r="H53" s="3"/>
      <c r="I53" s="3"/>
      <c r="J53" s="186"/>
      <c r="K53" s="4"/>
      <c r="L53" s="186"/>
      <c r="M53" s="186"/>
      <c r="N53" s="186"/>
      <c r="O53" s="186"/>
      <c r="P53" s="187"/>
      <c r="Q53" s="187"/>
      <c r="R53" s="187"/>
      <c r="S53" s="187"/>
      <c r="T53" s="220"/>
      <c r="U53" s="220"/>
      <c r="V53" s="187"/>
      <c r="W53" s="187"/>
      <c r="X53" s="187"/>
      <c r="Y53" s="187"/>
      <c r="Z53" s="187"/>
    </row>
    <row r="54" spans="1:26" x14ac:dyDescent="0.25">
      <c r="A54" s="66">
        <v>4</v>
      </c>
      <c r="B54" s="67" t="s">
        <v>107</v>
      </c>
      <c r="C54" s="67"/>
      <c r="D54" s="67"/>
      <c r="E54" s="67"/>
      <c r="F54" s="67"/>
      <c r="G54" s="67"/>
      <c r="H54" s="67"/>
      <c r="I54" s="67"/>
      <c r="J54" s="188">
        <f t="shared" ref="J54:O54" si="36">SUM(J55+J60)</f>
        <v>412713.96</v>
      </c>
      <c r="K54" s="68">
        <f t="shared" si="36"/>
        <v>1823022</v>
      </c>
      <c r="L54" s="188">
        <f t="shared" si="36"/>
        <v>1254800</v>
      </c>
      <c r="M54" s="188">
        <f t="shared" si="36"/>
        <v>1930600</v>
      </c>
      <c r="N54" s="188">
        <f t="shared" si="36"/>
        <v>103000</v>
      </c>
      <c r="O54" s="188">
        <f t="shared" si="36"/>
        <v>252150</v>
      </c>
      <c r="P54" s="189">
        <f t="shared" ref="P54:S54" si="37">SUM(P55+P60)</f>
        <v>6850</v>
      </c>
      <c r="Q54" s="189">
        <f>SUM(Q55+Q60)</f>
        <v>46992.829999999994</v>
      </c>
      <c r="R54" s="189">
        <f t="shared" si="37"/>
        <v>2758741</v>
      </c>
      <c r="S54" s="189">
        <f t="shared" si="37"/>
        <v>71856.2</v>
      </c>
      <c r="T54" s="221" t="e">
        <f>#REF!/#REF!*100</f>
        <v>#REF!</v>
      </c>
      <c r="U54" s="221" t="e">
        <f>#REF!/#REF!*100</f>
        <v>#REF!</v>
      </c>
      <c r="V54" s="189">
        <f t="shared" ref="V54:Y54" si="38">SUM(V55+V60)</f>
        <v>52550</v>
      </c>
      <c r="W54" s="189">
        <f t="shared" si="38"/>
        <v>15000</v>
      </c>
      <c r="X54" s="189">
        <f t="shared" si="38"/>
        <v>0</v>
      </c>
      <c r="Y54" s="189">
        <f t="shared" si="38"/>
        <v>0</v>
      </c>
      <c r="Z54" s="189"/>
    </row>
    <row r="55" spans="1:26" s="42" customFormat="1" x14ac:dyDescent="0.25">
      <c r="A55" s="69">
        <v>42</v>
      </c>
      <c r="B55" s="70" t="s">
        <v>26</v>
      </c>
      <c r="C55" s="70"/>
      <c r="D55" s="70"/>
      <c r="E55" s="70"/>
      <c r="F55" s="70"/>
      <c r="G55" s="70"/>
      <c r="H55" s="70"/>
      <c r="I55" s="70"/>
      <c r="J55" s="190">
        <f t="shared" ref="J55:S55" si="39">SUM(J56)</f>
        <v>51217.68</v>
      </c>
      <c r="K55" s="71">
        <f t="shared" si="39"/>
        <v>191522</v>
      </c>
      <c r="L55" s="190">
        <f t="shared" si="39"/>
        <v>554800</v>
      </c>
      <c r="M55" s="190">
        <f t="shared" si="39"/>
        <v>420600</v>
      </c>
      <c r="N55" s="190">
        <f t="shared" si="39"/>
        <v>103000</v>
      </c>
      <c r="O55" s="190">
        <f t="shared" si="39"/>
        <v>252150</v>
      </c>
      <c r="P55" s="191">
        <f t="shared" si="39"/>
        <v>6850</v>
      </c>
      <c r="Q55" s="191">
        <f t="shared" si="39"/>
        <v>11724.88</v>
      </c>
      <c r="R55" s="191">
        <f t="shared" si="39"/>
        <v>37923</v>
      </c>
      <c r="S55" s="191">
        <f t="shared" si="39"/>
        <v>9726.18</v>
      </c>
      <c r="T55" s="221" t="e">
        <f>#REF!/#REF!*100</f>
        <v>#REF!</v>
      </c>
      <c r="U55" s="221" t="e">
        <f>#REF!/#REF!*100</f>
        <v>#REF!</v>
      </c>
      <c r="V55" s="191">
        <f t="shared" ref="V55:Y55" si="40">SUM(V56)</f>
        <v>0</v>
      </c>
      <c r="W55" s="191">
        <f t="shared" si="40"/>
        <v>15000</v>
      </c>
      <c r="X55" s="191">
        <f t="shared" si="40"/>
        <v>0</v>
      </c>
      <c r="Y55" s="191">
        <f t="shared" si="40"/>
        <v>0</v>
      </c>
      <c r="Z55" s="191"/>
    </row>
    <row r="56" spans="1:26" s="42" customFormat="1" x14ac:dyDescent="0.25">
      <c r="A56" s="69">
        <v>422</v>
      </c>
      <c r="B56" s="70" t="s">
        <v>25</v>
      </c>
      <c r="C56" s="70"/>
      <c r="D56" s="70"/>
      <c r="E56" s="70"/>
      <c r="F56" s="70"/>
      <c r="G56" s="70"/>
      <c r="H56" s="70"/>
      <c r="I56" s="70"/>
      <c r="J56" s="190">
        <f t="shared" ref="J56:O56" si="41">SUM(J57:J59)</f>
        <v>51217.68</v>
      </c>
      <c r="K56" s="71">
        <f t="shared" si="41"/>
        <v>191522</v>
      </c>
      <c r="L56" s="190">
        <f t="shared" si="41"/>
        <v>554800</v>
      </c>
      <c r="M56" s="190">
        <f t="shared" si="41"/>
        <v>420600</v>
      </c>
      <c r="N56" s="190">
        <f t="shared" si="41"/>
        <v>103000</v>
      </c>
      <c r="O56" s="190">
        <f t="shared" si="41"/>
        <v>252150</v>
      </c>
      <c r="P56" s="191">
        <f t="shared" ref="P56:S56" si="42">SUM(P57:P59)</f>
        <v>6850</v>
      </c>
      <c r="Q56" s="191">
        <f t="shared" si="42"/>
        <v>11724.88</v>
      </c>
      <c r="R56" s="191">
        <f t="shared" si="42"/>
        <v>37923</v>
      </c>
      <c r="S56" s="191">
        <f t="shared" si="42"/>
        <v>9726.18</v>
      </c>
      <c r="T56" s="221" t="e">
        <f>#REF!/#REF!*100</f>
        <v>#REF!</v>
      </c>
      <c r="U56" s="221" t="e">
        <f>#REF!/#REF!*100</f>
        <v>#REF!</v>
      </c>
      <c r="V56" s="191">
        <f t="shared" ref="V56:Y56" si="43">SUM(V57:V59)</f>
        <v>0</v>
      </c>
      <c r="W56" s="191">
        <f t="shared" si="43"/>
        <v>15000</v>
      </c>
      <c r="X56" s="191">
        <f t="shared" si="43"/>
        <v>0</v>
      </c>
      <c r="Y56" s="191">
        <f t="shared" si="43"/>
        <v>0</v>
      </c>
      <c r="Z56" s="191"/>
    </row>
    <row r="57" spans="1:26" x14ac:dyDescent="0.25">
      <c r="A57" s="10">
        <v>4221</v>
      </c>
      <c r="B57" s="5" t="s">
        <v>54</v>
      </c>
      <c r="C57" s="5"/>
      <c r="D57" s="5"/>
      <c r="E57" s="5"/>
      <c r="F57" s="5"/>
      <c r="G57" s="5"/>
      <c r="H57" s="5"/>
      <c r="I57" s="5"/>
      <c r="J57" s="194">
        <v>18420.91</v>
      </c>
      <c r="K57" s="6">
        <v>113022</v>
      </c>
      <c r="L57" s="194">
        <v>458000</v>
      </c>
      <c r="M57" s="194">
        <v>258800</v>
      </c>
      <c r="N57" s="194">
        <v>100000</v>
      </c>
      <c r="O57" s="194">
        <v>252150</v>
      </c>
      <c r="P57" s="195">
        <v>850</v>
      </c>
      <c r="Q57" s="196">
        <v>3311.25</v>
      </c>
      <c r="R57" s="197">
        <v>9542</v>
      </c>
      <c r="S57" s="196">
        <v>9527.1</v>
      </c>
      <c r="T57" s="222" t="e">
        <f>#REF!/#REF!*100</f>
        <v>#REF!</v>
      </c>
      <c r="U57" s="222" t="e">
        <f>#REF!/#REF!*100</f>
        <v>#REF!</v>
      </c>
      <c r="V57" s="196"/>
      <c r="W57" s="196">
        <v>15000</v>
      </c>
      <c r="X57" s="196"/>
      <c r="Y57" s="196"/>
      <c r="Z57" s="196"/>
    </row>
    <row r="58" spans="1:26" x14ac:dyDescent="0.25">
      <c r="A58" s="10">
        <v>4222</v>
      </c>
      <c r="B58" s="5" t="s">
        <v>55</v>
      </c>
      <c r="C58" s="5"/>
      <c r="D58" s="5"/>
      <c r="E58" s="5"/>
      <c r="F58" s="5"/>
      <c r="G58" s="5"/>
      <c r="H58" s="5"/>
      <c r="I58" s="5"/>
      <c r="J58" s="194">
        <v>6311.5</v>
      </c>
      <c r="K58" s="6">
        <v>3500</v>
      </c>
      <c r="L58" s="194">
        <v>3000</v>
      </c>
      <c r="M58" s="194">
        <v>3000</v>
      </c>
      <c r="N58" s="194">
        <v>3000</v>
      </c>
      <c r="O58" s="194"/>
      <c r="P58" s="195">
        <v>6000</v>
      </c>
      <c r="Q58" s="196"/>
      <c r="R58" s="197">
        <v>6636</v>
      </c>
      <c r="S58" s="196"/>
      <c r="T58" s="222"/>
      <c r="U58" s="222"/>
      <c r="V58" s="196"/>
      <c r="W58" s="196"/>
      <c r="X58" s="196"/>
      <c r="Y58" s="196"/>
      <c r="Z58" s="196"/>
    </row>
    <row r="59" spans="1:26" x14ac:dyDescent="0.25">
      <c r="A59" s="10">
        <v>4223</v>
      </c>
      <c r="B59" s="5" t="s">
        <v>56</v>
      </c>
      <c r="C59" s="5"/>
      <c r="D59" s="5"/>
      <c r="E59" s="5"/>
      <c r="F59" s="5"/>
      <c r="G59" s="5"/>
      <c r="H59" s="5"/>
      <c r="I59" s="5"/>
      <c r="J59" s="194">
        <v>26485.27</v>
      </c>
      <c r="K59" s="6">
        <v>75000</v>
      </c>
      <c r="L59" s="194">
        <v>93800</v>
      </c>
      <c r="M59" s="194">
        <v>158800</v>
      </c>
      <c r="N59" s="198"/>
      <c r="O59" s="198"/>
      <c r="P59" s="199"/>
      <c r="Q59" s="196">
        <v>8413.6299999999992</v>
      </c>
      <c r="R59" s="197">
        <v>21745</v>
      </c>
      <c r="S59" s="196">
        <v>199.08</v>
      </c>
      <c r="T59" s="222" t="e">
        <f>#REF!/#REF!*100</f>
        <v>#REF!</v>
      </c>
      <c r="U59" s="222" t="e">
        <f>#REF!/#REF!*100</f>
        <v>#REF!</v>
      </c>
      <c r="V59" s="196"/>
      <c r="W59" s="196"/>
      <c r="X59" s="196"/>
      <c r="Y59" s="196"/>
      <c r="Z59" s="196"/>
    </row>
    <row r="60" spans="1:26" s="42" customFormat="1" x14ac:dyDescent="0.25">
      <c r="A60" s="69">
        <v>45</v>
      </c>
      <c r="B60" s="70" t="s">
        <v>95</v>
      </c>
      <c r="C60" s="70"/>
      <c r="D60" s="70"/>
      <c r="E60" s="70"/>
      <c r="F60" s="70"/>
      <c r="G60" s="70"/>
      <c r="H60" s="70"/>
      <c r="I60" s="70"/>
      <c r="J60" s="190">
        <f t="shared" ref="J60:S61" si="44">SUM(J61)</f>
        <v>361496.28</v>
      </c>
      <c r="K60" s="71">
        <f t="shared" si="44"/>
        <v>1631500</v>
      </c>
      <c r="L60" s="190">
        <f t="shared" si="44"/>
        <v>700000</v>
      </c>
      <c r="M60" s="190">
        <f t="shared" si="44"/>
        <v>1510000</v>
      </c>
      <c r="N60" s="190">
        <f t="shared" si="44"/>
        <v>0</v>
      </c>
      <c r="O60" s="190">
        <f t="shared" si="44"/>
        <v>0</v>
      </c>
      <c r="P60" s="191">
        <f t="shared" si="44"/>
        <v>0</v>
      </c>
      <c r="Q60" s="191">
        <f t="shared" si="44"/>
        <v>35267.949999999997</v>
      </c>
      <c r="R60" s="191">
        <f t="shared" si="44"/>
        <v>2720818</v>
      </c>
      <c r="S60" s="191">
        <f t="shared" si="44"/>
        <v>62130.02</v>
      </c>
      <c r="T60" s="221" t="e">
        <f>#REF!/#REF!*100</f>
        <v>#REF!</v>
      </c>
      <c r="U60" s="221" t="e">
        <f>#REF!/#REF!*100</f>
        <v>#REF!</v>
      </c>
      <c r="V60" s="191">
        <f t="shared" ref="V60:Y61" si="45">SUM(V61)</f>
        <v>52550</v>
      </c>
      <c r="W60" s="191">
        <f t="shared" si="45"/>
        <v>0</v>
      </c>
      <c r="X60" s="191">
        <f t="shared" si="45"/>
        <v>0</v>
      </c>
      <c r="Y60" s="191">
        <f t="shared" si="45"/>
        <v>0</v>
      </c>
      <c r="Z60" s="191"/>
    </row>
    <row r="61" spans="1:26" s="42" customFormat="1" x14ac:dyDescent="0.25">
      <c r="A61" s="69">
        <v>451</v>
      </c>
      <c r="B61" s="70" t="s">
        <v>67</v>
      </c>
      <c r="C61" s="70"/>
      <c r="D61" s="70"/>
      <c r="E61" s="70"/>
      <c r="F61" s="70"/>
      <c r="G61" s="70"/>
      <c r="H61" s="70"/>
      <c r="I61" s="70"/>
      <c r="J61" s="190">
        <f t="shared" si="44"/>
        <v>361496.28</v>
      </c>
      <c r="K61" s="71">
        <f t="shared" si="44"/>
        <v>1631500</v>
      </c>
      <c r="L61" s="190">
        <f t="shared" si="44"/>
        <v>700000</v>
      </c>
      <c r="M61" s="190">
        <f t="shared" si="44"/>
        <v>1510000</v>
      </c>
      <c r="N61" s="190">
        <f t="shared" si="44"/>
        <v>0</v>
      </c>
      <c r="O61" s="190">
        <f t="shared" si="44"/>
        <v>0</v>
      </c>
      <c r="P61" s="191">
        <f t="shared" si="44"/>
        <v>0</v>
      </c>
      <c r="Q61" s="191">
        <f t="shared" si="44"/>
        <v>35267.949999999997</v>
      </c>
      <c r="R61" s="191">
        <f t="shared" si="44"/>
        <v>2720818</v>
      </c>
      <c r="S61" s="191">
        <f t="shared" si="44"/>
        <v>62130.02</v>
      </c>
      <c r="T61" s="221" t="e">
        <f>#REF!/#REF!*100</f>
        <v>#REF!</v>
      </c>
      <c r="U61" s="221" t="e">
        <f>#REF!/#REF!*100</f>
        <v>#REF!</v>
      </c>
      <c r="V61" s="191">
        <f t="shared" si="45"/>
        <v>52550</v>
      </c>
      <c r="W61" s="191">
        <f t="shared" si="45"/>
        <v>0</v>
      </c>
      <c r="X61" s="191">
        <f t="shared" si="45"/>
        <v>0</v>
      </c>
      <c r="Y61" s="191">
        <f t="shared" si="45"/>
        <v>0</v>
      </c>
      <c r="Z61" s="191"/>
    </row>
    <row r="62" spans="1:26" s="42" customFormat="1" x14ac:dyDescent="0.25">
      <c r="A62" s="10">
        <v>4511</v>
      </c>
      <c r="B62" s="5" t="s">
        <v>67</v>
      </c>
      <c r="C62" s="5"/>
      <c r="D62" s="5"/>
      <c r="E62" s="5"/>
      <c r="F62" s="5"/>
      <c r="G62" s="5"/>
      <c r="H62" s="5"/>
      <c r="I62" s="5"/>
      <c r="J62" s="194">
        <v>361496.28</v>
      </c>
      <c r="K62" s="6">
        <v>1631500</v>
      </c>
      <c r="L62" s="198">
        <v>700000</v>
      </c>
      <c r="M62" s="198">
        <v>1510000</v>
      </c>
      <c r="N62" s="198"/>
      <c r="O62" s="198"/>
      <c r="P62" s="199"/>
      <c r="Q62" s="196">
        <v>35267.949999999997</v>
      </c>
      <c r="R62" s="197">
        <v>2720818</v>
      </c>
      <c r="S62" s="196">
        <v>62130.02</v>
      </c>
      <c r="T62" s="222" t="e">
        <f>#REF!/#REF!*100</f>
        <v>#REF!</v>
      </c>
      <c r="U62" s="222" t="e">
        <f>#REF!/#REF!*100</f>
        <v>#REF!</v>
      </c>
      <c r="V62" s="196">
        <v>52550</v>
      </c>
      <c r="W62" s="196"/>
      <c r="X62" s="196"/>
      <c r="Y62" s="196"/>
      <c r="Z62" s="196"/>
    </row>
    <row r="63" spans="1:26" s="42" customFormat="1" ht="15" customHeight="1" x14ac:dyDescent="0.25">
      <c r="A63" s="47" t="s">
        <v>31</v>
      </c>
      <c r="B63" s="18" t="s">
        <v>3557</v>
      </c>
      <c r="C63" s="18" t="s">
        <v>3556</v>
      </c>
      <c r="D63" s="18" t="s">
        <v>115</v>
      </c>
      <c r="E63" s="18" t="s">
        <v>3550</v>
      </c>
      <c r="F63" s="18" t="s">
        <v>260</v>
      </c>
      <c r="G63" s="18" t="s">
        <v>261</v>
      </c>
      <c r="H63" s="18"/>
      <c r="I63" s="18"/>
      <c r="J63" s="201">
        <f t="shared" ref="J63:O63" si="46">SUM(J64+J79)</f>
        <v>134458.07999999999</v>
      </c>
      <c r="K63" s="19">
        <f t="shared" si="46"/>
        <v>0</v>
      </c>
      <c r="L63" s="201">
        <f t="shared" si="46"/>
        <v>64754</v>
      </c>
      <c r="M63" s="201">
        <f t="shared" si="46"/>
        <v>0</v>
      </c>
      <c r="N63" s="201">
        <f t="shared" si="46"/>
        <v>0</v>
      </c>
      <c r="O63" s="201">
        <f t="shared" si="46"/>
        <v>0</v>
      </c>
      <c r="P63" s="201">
        <f t="shared" ref="P63:S63" si="47">SUM(P64+P79)</f>
        <v>0</v>
      </c>
      <c r="Q63" s="201">
        <f t="shared" si="47"/>
        <v>0</v>
      </c>
      <c r="R63" s="201">
        <f t="shared" si="47"/>
        <v>190991</v>
      </c>
      <c r="S63" s="201">
        <f t="shared" si="47"/>
        <v>4645.3</v>
      </c>
      <c r="T63" s="223"/>
      <c r="U63" s="223" t="e">
        <f>#REF!/#REF!*100</f>
        <v>#REF!</v>
      </c>
      <c r="V63" s="201">
        <f>V67+V72+V78+V70+V82</f>
        <v>70279</v>
      </c>
      <c r="W63" s="201">
        <f>W67+W72+W78</f>
        <v>78500</v>
      </c>
      <c r="X63" s="201">
        <f>SUM(X64+X79)</f>
        <v>0</v>
      </c>
      <c r="Y63" s="201">
        <f>SUM(Y64+Y79)</f>
        <v>0</v>
      </c>
      <c r="Z63" s="201"/>
    </row>
    <row r="64" spans="1:26" s="42" customFormat="1" x14ac:dyDescent="0.25">
      <c r="A64" s="66">
        <v>3</v>
      </c>
      <c r="B64" s="67" t="s">
        <v>108</v>
      </c>
      <c r="C64" s="70"/>
      <c r="D64" s="70"/>
      <c r="E64" s="70"/>
      <c r="F64" s="70"/>
      <c r="G64" s="70"/>
      <c r="H64" s="70"/>
      <c r="I64" s="70"/>
      <c r="J64" s="190">
        <f>SUM(J65+J68)</f>
        <v>134458.07999999999</v>
      </c>
      <c r="K64" s="71">
        <f>SUM(K68)</f>
        <v>0</v>
      </c>
      <c r="L64" s="190">
        <f>SUM(L65+L68)</f>
        <v>64754</v>
      </c>
      <c r="M64" s="190">
        <f t="shared" ref="M64:S64" si="48">SUM(M68)</f>
        <v>0</v>
      </c>
      <c r="N64" s="190">
        <f t="shared" si="48"/>
        <v>0</v>
      </c>
      <c r="O64" s="190">
        <f t="shared" si="48"/>
        <v>0</v>
      </c>
      <c r="P64" s="190">
        <f t="shared" si="48"/>
        <v>0</v>
      </c>
      <c r="Q64" s="190">
        <f t="shared" si="48"/>
        <v>0</v>
      </c>
      <c r="R64" s="190">
        <f t="shared" si="48"/>
        <v>184355</v>
      </c>
      <c r="S64" s="190">
        <f t="shared" si="48"/>
        <v>4645.3</v>
      </c>
      <c r="T64" s="221"/>
      <c r="U64" s="221" t="e">
        <f>#REF!/#REF!*100</f>
        <v>#REF!</v>
      </c>
      <c r="V64" s="190">
        <f t="shared" ref="V64:W64" si="49">SUM(V68)</f>
        <v>63643</v>
      </c>
      <c r="W64" s="190">
        <f t="shared" si="49"/>
        <v>39200</v>
      </c>
      <c r="X64" s="190">
        <f t="shared" ref="X64:Y64" si="50">SUM(X68)</f>
        <v>0</v>
      </c>
      <c r="Y64" s="190">
        <f t="shared" si="50"/>
        <v>0</v>
      </c>
      <c r="Z64" s="190"/>
    </row>
    <row r="65" spans="1:26" s="42" customFormat="1" x14ac:dyDescent="0.25">
      <c r="A65" s="69">
        <v>31</v>
      </c>
      <c r="B65" s="70" t="s">
        <v>11</v>
      </c>
      <c r="C65" s="274"/>
      <c r="D65" s="274"/>
      <c r="E65" s="274"/>
      <c r="F65" s="275"/>
      <c r="G65" s="275"/>
      <c r="H65" s="275"/>
      <c r="I65" s="275"/>
      <c r="J65" s="298">
        <f>SUM(J66)</f>
        <v>39300</v>
      </c>
      <c r="K65" s="277"/>
      <c r="L65" s="276"/>
      <c r="M65" s="277"/>
      <c r="N65" s="276"/>
      <c r="O65" s="276"/>
      <c r="P65" s="278"/>
      <c r="Q65" s="279"/>
      <c r="R65" s="279"/>
      <c r="S65" s="279"/>
      <c r="T65" s="280" t="str">
        <f>IFERROR(#REF!/#REF!*100,"")</f>
        <v/>
      </c>
      <c r="U65" s="221"/>
      <c r="V65" s="279"/>
      <c r="W65" s="279"/>
      <c r="X65" s="279"/>
      <c r="Y65" s="279"/>
      <c r="Z65" s="190"/>
    </row>
    <row r="66" spans="1:26" s="42" customFormat="1" x14ac:dyDescent="0.25">
      <c r="A66" s="69">
        <v>311</v>
      </c>
      <c r="B66" s="70" t="s">
        <v>8</v>
      </c>
      <c r="C66" s="274"/>
      <c r="D66" s="274"/>
      <c r="E66" s="274"/>
      <c r="F66" s="275"/>
      <c r="G66" s="275"/>
      <c r="H66" s="275"/>
      <c r="I66" s="275"/>
      <c r="J66" s="298">
        <f>SUM(J67)</f>
        <v>39300</v>
      </c>
      <c r="K66" s="277"/>
      <c r="L66" s="276">
        <f>L67</f>
        <v>0</v>
      </c>
      <c r="M66" s="277"/>
      <c r="N66" s="276"/>
      <c r="O66" s="276"/>
      <c r="P66" s="278"/>
      <c r="Q66" s="279"/>
      <c r="R66" s="279"/>
      <c r="S66" s="279"/>
      <c r="T66" s="280" t="str">
        <f>IFERROR(#REF!/#REF!*100,"")</f>
        <v/>
      </c>
      <c r="U66" s="221"/>
      <c r="V66" s="279"/>
      <c r="W66" s="279"/>
      <c r="X66" s="279"/>
      <c r="Y66" s="279"/>
      <c r="Z66" s="190"/>
    </row>
    <row r="67" spans="1:26" s="49" customFormat="1" x14ac:dyDescent="0.25">
      <c r="A67" s="46">
        <v>3121</v>
      </c>
      <c r="B67" s="9" t="s">
        <v>9</v>
      </c>
      <c r="C67" s="9"/>
      <c r="D67" s="9"/>
      <c r="E67" s="9"/>
      <c r="F67" s="9"/>
      <c r="G67" s="9"/>
      <c r="H67" s="9"/>
      <c r="I67" s="9"/>
      <c r="J67" s="194">
        <v>39300</v>
      </c>
      <c r="K67" s="6"/>
      <c r="L67" s="194"/>
      <c r="M67" s="194"/>
      <c r="N67" s="194"/>
      <c r="O67" s="194"/>
      <c r="P67" s="195"/>
      <c r="Q67" s="202"/>
      <c r="R67" s="203"/>
      <c r="S67" s="202"/>
      <c r="T67" s="224" t="str">
        <f>IFERROR(#REF!/#REF!*100,"")</f>
        <v/>
      </c>
      <c r="U67" s="224"/>
      <c r="V67" s="202"/>
      <c r="W67" s="202">
        <v>39300</v>
      </c>
      <c r="X67" s="202"/>
      <c r="Y67" s="202"/>
      <c r="Z67" s="202"/>
    </row>
    <row r="68" spans="1:26" s="42" customFormat="1" x14ac:dyDescent="0.25">
      <c r="A68" s="69">
        <v>32</v>
      </c>
      <c r="B68" s="70" t="s">
        <v>21</v>
      </c>
      <c r="C68" s="70"/>
      <c r="D68" s="70"/>
      <c r="E68" s="70"/>
      <c r="F68" s="70"/>
      <c r="G68" s="70"/>
      <c r="H68" s="70"/>
      <c r="I68" s="70"/>
      <c r="J68" s="190">
        <f>J69+J71+J75+J77</f>
        <v>95158.079999999987</v>
      </c>
      <c r="K68" s="190">
        <f t="shared" ref="K68:O68" si="51">K69+K71+K75+K77</f>
        <v>0</v>
      </c>
      <c r="L68" s="190">
        <f t="shared" si="51"/>
        <v>64754</v>
      </c>
      <c r="M68" s="190">
        <f t="shared" si="51"/>
        <v>0</v>
      </c>
      <c r="N68" s="190">
        <f t="shared" si="51"/>
        <v>0</v>
      </c>
      <c r="O68" s="190">
        <f t="shared" si="51"/>
        <v>0</v>
      </c>
      <c r="P68" s="190">
        <f t="shared" ref="P68" si="52">P69+P71+P75+P77</f>
        <v>0</v>
      </c>
      <c r="Q68" s="190">
        <f t="shared" ref="Q68" si="53">Q69+Q71+Q75+Q77</f>
        <v>0</v>
      </c>
      <c r="R68" s="190">
        <f t="shared" ref="R68" si="54">R69+R71+R75+R77</f>
        <v>184355</v>
      </c>
      <c r="S68" s="190">
        <f t="shared" ref="S68" si="55">S69+S71+S75+S77</f>
        <v>4645.3</v>
      </c>
      <c r="T68" s="221"/>
      <c r="U68" s="221" t="e">
        <f>#REF!/#REF!*100</f>
        <v>#REF!</v>
      </c>
      <c r="V68" s="190">
        <f t="shared" ref="V68:Y68" si="56">V69+V71+V75+V77</f>
        <v>63643</v>
      </c>
      <c r="W68" s="190">
        <f t="shared" si="56"/>
        <v>39200</v>
      </c>
      <c r="X68" s="190">
        <f t="shared" si="56"/>
        <v>0</v>
      </c>
      <c r="Y68" s="190">
        <f t="shared" si="56"/>
        <v>0</v>
      </c>
      <c r="Z68" s="191"/>
    </row>
    <row r="69" spans="1:26" s="48" customFormat="1" x14ac:dyDescent="0.25">
      <c r="A69" s="69">
        <v>321</v>
      </c>
      <c r="B69" s="70" t="s">
        <v>13</v>
      </c>
      <c r="C69" s="70"/>
      <c r="D69" s="70"/>
      <c r="E69" s="70"/>
      <c r="F69" s="70"/>
      <c r="G69" s="70"/>
      <c r="H69" s="70"/>
      <c r="I69" s="70"/>
      <c r="J69" s="190">
        <f>SUM(J70)</f>
        <v>41048.269999999997</v>
      </c>
      <c r="K69" s="71">
        <f>SUM(K70)</f>
        <v>0</v>
      </c>
      <c r="L69" s="192">
        <f>L70</f>
        <v>10454</v>
      </c>
      <c r="M69" s="192">
        <f t="shared" ref="M69:S69" si="57">SUM(M70)</f>
        <v>0</v>
      </c>
      <c r="N69" s="192">
        <f t="shared" si="57"/>
        <v>0</v>
      </c>
      <c r="O69" s="192">
        <f t="shared" si="57"/>
        <v>0</v>
      </c>
      <c r="P69" s="192">
        <f t="shared" si="57"/>
        <v>0</v>
      </c>
      <c r="Q69" s="192">
        <f t="shared" si="57"/>
        <v>0</v>
      </c>
      <c r="R69" s="192">
        <f t="shared" si="57"/>
        <v>127083</v>
      </c>
      <c r="S69" s="192">
        <f t="shared" si="57"/>
        <v>0</v>
      </c>
      <c r="T69" s="221"/>
      <c r="U69" s="221"/>
      <c r="V69" s="192">
        <f t="shared" ref="V69:Y69" si="58">SUM(V70)</f>
        <v>63643</v>
      </c>
      <c r="W69" s="192">
        <f t="shared" si="58"/>
        <v>0</v>
      </c>
      <c r="X69" s="192">
        <f t="shared" si="58"/>
        <v>0</v>
      </c>
      <c r="Y69" s="192">
        <f t="shared" si="58"/>
        <v>0</v>
      </c>
      <c r="Z69" s="192"/>
    </row>
    <row r="70" spans="1:26" s="49" customFormat="1" x14ac:dyDescent="0.25">
      <c r="A70" s="46">
        <v>3211</v>
      </c>
      <c r="B70" s="9" t="s">
        <v>12</v>
      </c>
      <c r="C70" s="9"/>
      <c r="D70" s="9"/>
      <c r="E70" s="9"/>
      <c r="F70" s="9"/>
      <c r="G70" s="9"/>
      <c r="H70" s="9"/>
      <c r="I70" s="9"/>
      <c r="J70" s="194">
        <v>41048.269999999997</v>
      </c>
      <c r="K70" s="6"/>
      <c r="L70" s="194">
        <v>10454</v>
      </c>
      <c r="M70" s="194"/>
      <c r="N70" s="194"/>
      <c r="O70" s="194">
        <v>0</v>
      </c>
      <c r="P70" s="195">
        <v>0</v>
      </c>
      <c r="Q70" s="202"/>
      <c r="R70" s="203">
        <v>127083</v>
      </c>
      <c r="S70" s="202"/>
      <c r="T70" s="224"/>
      <c r="U70" s="224"/>
      <c r="V70" s="202">
        <v>63643</v>
      </c>
      <c r="W70" s="202"/>
      <c r="X70" s="202"/>
      <c r="Y70" s="202"/>
      <c r="Z70" s="202"/>
    </row>
    <row r="71" spans="1:26" s="42" customFormat="1" x14ac:dyDescent="0.25">
      <c r="A71" s="69">
        <v>323</v>
      </c>
      <c r="B71" s="70" t="s">
        <v>17</v>
      </c>
      <c r="C71" s="70"/>
      <c r="D71" s="70"/>
      <c r="E71" s="70"/>
      <c r="F71" s="70"/>
      <c r="G71" s="70"/>
      <c r="H71" s="70"/>
      <c r="I71" s="70"/>
      <c r="J71" s="190">
        <f>SUM(J72:J74)</f>
        <v>24587.309999999998</v>
      </c>
      <c r="K71" s="71">
        <f>SUM(K72:K74)</f>
        <v>0</v>
      </c>
      <c r="L71" s="190">
        <f>L72+L73+L74</f>
        <v>23000</v>
      </c>
      <c r="M71" s="190"/>
      <c r="N71" s="190">
        <f t="shared" ref="N71:O71" si="59">SUM(N72:N74)</f>
        <v>0</v>
      </c>
      <c r="O71" s="190">
        <f t="shared" si="59"/>
        <v>0</v>
      </c>
      <c r="P71" s="191">
        <f t="shared" ref="P71:S71" si="60">SUM(P72:P74)</f>
        <v>0</v>
      </c>
      <c r="Q71" s="191">
        <f t="shared" si="60"/>
        <v>0</v>
      </c>
      <c r="R71" s="191">
        <f t="shared" si="60"/>
        <v>39672</v>
      </c>
      <c r="S71" s="191">
        <f t="shared" si="60"/>
        <v>4645.3</v>
      </c>
      <c r="T71" s="221"/>
      <c r="U71" s="221" t="e">
        <f>#REF!/#REF!*100</f>
        <v>#REF!</v>
      </c>
      <c r="V71" s="191">
        <f t="shared" ref="V71:Y71" si="61">SUM(V72:V74)</f>
        <v>0</v>
      </c>
      <c r="W71" s="191">
        <f t="shared" si="61"/>
        <v>16800</v>
      </c>
      <c r="X71" s="191">
        <f t="shared" si="61"/>
        <v>0</v>
      </c>
      <c r="Y71" s="191">
        <f t="shared" si="61"/>
        <v>0</v>
      </c>
      <c r="Z71" s="191"/>
    </row>
    <row r="72" spans="1:26" s="42" customFormat="1" x14ac:dyDescent="0.25">
      <c r="A72" s="46">
        <v>3231</v>
      </c>
      <c r="B72" s="9" t="s">
        <v>3573</v>
      </c>
      <c r="C72" s="9"/>
      <c r="D72" s="9"/>
      <c r="E72" s="9"/>
      <c r="F72" s="9"/>
      <c r="G72" s="9"/>
      <c r="H72" s="9"/>
      <c r="I72" s="9"/>
      <c r="J72" s="194">
        <v>16195</v>
      </c>
      <c r="K72" s="6"/>
      <c r="L72" s="194">
        <v>18000</v>
      </c>
      <c r="M72" s="194"/>
      <c r="N72" s="194"/>
      <c r="O72" s="194">
        <v>0</v>
      </c>
      <c r="P72" s="195">
        <v>0</v>
      </c>
      <c r="Q72" s="196"/>
      <c r="R72" s="197">
        <v>13200</v>
      </c>
      <c r="S72" s="196"/>
      <c r="T72" s="222"/>
      <c r="U72" s="222"/>
      <c r="V72" s="196"/>
      <c r="W72" s="196">
        <v>16800</v>
      </c>
      <c r="X72" s="196"/>
      <c r="Y72" s="196"/>
      <c r="Z72" s="196"/>
    </row>
    <row r="73" spans="1:26" x14ac:dyDescent="0.25">
      <c r="A73" s="46">
        <v>3235</v>
      </c>
      <c r="B73" s="9" t="s">
        <v>91</v>
      </c>
      <c r="C73" s="9"/>
      <c r="D73" s="9"/>
      <c r="E73" s="9"/>
      <c r="F73" s="332"/>
      <c r="G73" s="332"/>
      <c r="H73" s="332"/>
      <c r="I73" s="332"/>
      <c r="J73" s="194"/>
      <c r="K73" s="27"/>
      <c r="L73" s="194">
        <v>1000</v>
      </c>
      <c r="M73" s="27"/>
      <c r="N73" s="6"/>
      <c r="O73" s="6"/>
      <c r="P73" s="263"/>
      <c r="Q73" s="333"/>
      <c r="R73" s="333"/>
      <c r="S73" s="333"/>
      <c r="T73" s="222"/>
      <c r="U73" s="222"/>
      <c r="V73" s="333"/>
      <c r="W73" s="333"/>
      <c r="X73" s="333"/>
      <c r="Y73" s="333"/>
      <c r="Z73" s="334"/>
    </row>
    <row r="74" spans="1:26" s="42" customFormat="1" x14ac:dyDescent="0.25">
      <c r="A74" s="46">
        <v>3237</v>
      </c>
      <c r="B74" s="9" t="s">
        <v>68</v>
      </c>
      <c r="C74" s="9"/>
      <c r="D74" s="9"/>
      <c r="E74" s="9"/>
      <c r="F74" s="9"/>
      <c r="G74" s="9"/>
      <c r="H74" s="9"/>
      <c r="I74" s="9"/>
      <c r="J74" s="194">
        <v>8392.31</v>
      </c>
      <c r="K74" s="6"/>
      <c r="L74" s="194">
        <v>4000</v>
      </c>
      <c r="M74" s="194"/>
      <c r="N74" s="194"/>
      <c r="O74" s="194">
        <v>0</v>
      </c>
      <c r="P74" s="195">
        <v>0</v>
      </c>
      <c r="Q74" s="196"/>
      <c r="R74" s="197">
        <v>26472</v>
      </c>
      <c r="S74" s="196">
        <v>4645.3</v>
      </c>
      <c r="T74" s="222"/>
      <c r="U74" s="222" t="e">
        <f>#REF!/#REF!*100</f>
        <v>#REF!</v>
      </c>
      <c r="V74" s="196"/>
      <c r="W74" s="196"/>
      <c r="X74" s="196"/>
      <c r="Y74" s="196"/>
      <c r="Z74" s="196"/>
    </row>
    <row r="75" spans="1:26" s="42" customFormat="1" x14ac:dyDescent="0.25">
      <c r="A75" s="69">
        <v>324</v>
      </c>
      <c r="B75" s="70" t="s">
        <v>106</v>
      </c>
      <c r="C75" s="70"/>
      <c r="D75" s="70"/>
      <c r="E75" s="70"/>
      <c r="F75" s="70"/>
      <c r="G75" s="70"/>
      <c r="H75" s="70"/>
      <c r="I75" s="70"/>
      <c r="J75" s="190"/>
      <c r="K75" s="71"/>
      <c r="L75" s="190">
        <f>SUM(L76)</f>
        <v>1300</v>
      </c>
      <c r="M75" s="190"/>
      <c r="N75" s="190"/>
      <c r="O75" s="190"/>
      <c r="P75" s="191"/>
      <c r="Q75" s="191"/>
      <c r="R75" s="191"/>
      <c r="S75" s="191"/>
      <c r="T75" s="221"/>
      <c r="U75" s="221"/>
      <c r="V75" s="191"/>
      <c r="W75" s="191"/>
      <c r="X75" s="191"/>
      <c r="Y75" s="191"/>
      <c r="Z75" s="191"/>
    </row>
    <row r="76" spans="1:26" x14ac:dyDescent="0.25">
      <c r="A76" s="46">
        <v>3241</v>
      </c>
      <c r="B76" s="9" t="s">
        <v>106</v>
      </c>
      <c r="C76" s="9"/>
      <c r="D76" s="9"/>
      <c r="E76" s="9"/>
      <c r="F76" s="332"/>
      <c r="G76" s="332"/>
      <c r="H76" s="332"/>
      <c r="I76" s="332"/>
      <c r="J76" s="194"/>
      <c r="K76" s="27"/>
      <c r="L76" s="194">
        <v>1300</v>
      </c>
      <c r="M76" s="27"/>
      <c r="N76" s="6"/>
      <c r="O76" s="6"/>
      <c r="P76" s="263"/>
      <c r="Q76" s="333"/>
      <c r="R76" s="333"/>
      <c r="S76" s="333"/>
      <c r="T76" s="222"/>
      <c r="U76" s="222"/>
      <c r="V76" s="333"/>
      <c r="W76" s="333"/>
      <c r="X76" s="333"/>
      <c r="Y76" s="333"/>
      <c r="Z76" s="334"/>
    </row>
    <row r="77" spans="1:26" s="42" customFormat="1" x14ac:dyDescent="0.25">
      <c r="A77" s="69">
        <v>329</v>
      </c>
      <c r="B77" s="70" t="s">
        <v>20</v>
      </c>
      <c r="C77" s="70"/>
      <c r="D77" s="70"/>
      <c r="E77" s="70"/>
      <c r="F77" s="70"/>
      <c r="G77" s="70"/>
      <c r="H77" s="70"/>
      <c r="I77" s="70"/>
      <c r="J77" s="190">
        <f>SUM(J78)</f>
        <v>29522.5</v>
      </c>
      <c r="K77" s="71">
        <f>SUM(K78)</f>
        <v>0</v>
      </c>
      <c r="L77" s="190">
        <f t="shared" ref="L77:S77" si="62">SUM(L78)</f>
        <v>30000</v>
      </c>
      <c r="M77" s="190">
        <f t="shared" si="62"/>
        <v>0</v>
      </c>
      <c r="N77" s="190">
        <f t="shared" si="62"/>
        <v>0</v>
      </c>
      <c r="O77" s="190">
        <f t="shared" si="62"/>
        <v>0</v>
      </c>
      <c r="P77" s="190">
        <f t="shared" si="62"/>
        <v>0</v>
      </c>
      <c r="Q77" s="190">
        <f t="shared" si="62"/>
        <v>0</v>
      </c>
      <c r="R77" s="190">
        <f t="shared" si="62"/>
        <v>17600</v>
      </c>
      <c r="S77" s="190">
        <f t="shared" si="62"/>
        <v>0</v>
      </c>
      <c r="T77" s="221"/>
      <c r="U77" s="221"/>
      <c r="V77" s="190">
        <f t="shared" ref="V77:Y77" si="63">SUM(V78)</f>
        <v>0</v>
      </c>
      <c r="W77" s="190">
        <f t="shared" si="63"/>
        <v>22400</v>
      </c>
      <c r="X77" s="190">
        <f t="shared" si="63"/>
        <v>0</v>
      </c>
      <c r="Y77" s="190">
        <f t="shared" si="63"/>
        <v>0</v>
      </c>
      <c r="Z77" s="190"/>
    </row>
    <row r="78" spans="1:26" s="42" customFormat="1" x14ac:dyDescent="0.25">
      <c r="A78" s="46">
        <v>3293</v>
      </c>
      <c r="B78" s="9" t="s">
        <v>19</v>
      </c>
      <c r="C78" s="9"/>
      <c r="D78" s="9"/>
      <c r="E78" s="9"/>
      <c r="F78" s="9"/>
      <c r="G78" s="9"/>
      <c r="H78" s="9"/>
      <c r="I78" s="9"/>
      <c r="J78" s="194">
        <v>29522.5</v>
      </c>
      <c r="K78" s="6"/>
      <c r="L78" s="194">
        <v>30000</v>
      </c>
      <c r="M78" s="194"/>
      <c r="N78" s="194"/>
      <c r="O78" s="194">
        <v>0</v>
      </c>
      <c r="P78" s="195">
        <v>0</v>
      </c>
      <c r="Q78" s="196"/>
      <c r="R78" s="197">
        <v>17600</v>
      </c>
      <c r="S78" s="196"/>
      <c r="T78" s="222"/>
      <c r="U78" s="222"/>
      <c r="V78" s="196"/>
      <c r="W78" s="196">
        <v>22400</v>
      </c>
      <c r="X78" s="196"/>
      <c r="Y78" s="196"/>
      <c r="Z78" s="196"/>
    </row>
    <row r="79" spans="1:26" s="42" customFormat="1" x14ac:dyDescent="0.25">
      <c r="A79" s="66">
        <v>4</v>
      </c>
      <c r="B79" s="67" t="s">
        <v>107</v>
      </c>
      <c r="C79" s="67"/>
      <c r="D79" s="67"/>
      <c r="E79" s="67"/>
      <c r="F79" s="67"/>
      <c r="G79" s="67"/>
      <c r="H79" s="67"/>
      <c r="I79" s="67"/>
      <c r="J79" s="188">
        <f>SUM(J80)</f>
        <v>0</v>
      </c>
      <c r="K79" s="68">
        <f>SUM(K80)</f>
        <v>0</v>
      </c>
      <c r="L79" s="188">
        <f t="shared" ref="L79:S80" si="64">SUM(L80)</f>
        <v>0</v>
      </c>
      <c r="M79" s="188">
        <f t="shared" si="64"/>
        <v>0</v>
      </c>
      <c r="N79" s="188">
        <f t="shared" si="64"/>
        <v>0</v>
      </c>
      <c r="O79" s="188">
        <f t="shared" si="64"/>
        <v>0</v>
      </c>
      <c r="P79" s="188">
        <f t="shared" si="64"/>
        <v>0</v>
      </c>
      <c r="Q79" s="188">
        <f t="shared" si="64"/>
        <v>0</v>
      </c>
      <c r="R79" s="188">
        <f t="shared" si="64"/>
        <v>6636</v>
      </c>
      <c r="S79" s="188">
        <f t="shared" si="64"/>
        <v>0</v>
      </c>
      <c r="T79" s="221"/>
      <c r="U79" s="221"/>
      <c r="V79" s="188">
        <f t="shared" ref="V79:Y81" si="65">SUM(V80)</f>
        <v>6636</v>
      </c>
      <c r="W79" s="188">
        <f t="shared" si="65"/>
        <v>0</v>
      </c>
      <c r="X79" s="188">
        <f t="shared" si="65"/>
        <v>0</v>
      </c>
      <c r="Y79" s="188">
        <f t="shared" si="65"/>
        <v>0</v>
      </c>
      <c r="Z79" s="188"/>
    </row>
    <row r="80" spans="1:26" s="42" customFormat="1" x14ac:dyDescent="0.25">
      <c r="A80" s="69">
        <v>42</v>
      </c>
      <c r="B80" s="70" t="s">
        <v>26</v>
      </c>
      <c r="C80" s="70"/>
      <c r="D80" s="70"/>
      <c r="E80" s="70"/>
      <c r="F80" s="70"/>
      <c r="G80" s="70"/>
      <c r="H80" s="70"/>
      <c r="I80" s="70"/>
      <c r="J80" s="190">
        <v>0</v>
      </c>
      <c r="K80" s="71">
        <v>0</v>
      </c>
      <c r="L80" s="192">
        <f>SUM(L81)</f>
        <v>0</v>
      </c>
      <c r="M80" s="192">
        <f t="shared" ref="M80" si="66">SUM(M81)</f>
        <v>0</v>
      </c>
      <c r="N80" s="192">
        <f t="shared" si="64"/>
        <v>0</v>
      </c>
      <c r="O80" s="192">
        <f t="shared" si="64"/>
        <v>0</v>
      </c>
      <c r="P80" s="192">
        <f t="shared" si="64"/>
        <v>0</v>
      </c>
      <c r="Q80" s="192">
        <f t="shared" si="64"/>
        <v>0</v>
      </c>
      <c r="R80" s="192">
        <f t="shared" si="64"/>
        <v>6636</v>
      </c>
      <c r="S80" s="192">
        <f t="shared" si="64"/>
        <v>0</v>
      </c>
      <c r="T80" s="221"/>
      <c r="U80" s="221"/>
      <c r="V80" s="192">
        <f t="shared" si="65"/>
        <v>6636</v>
      </c>
      <c r="W80" s="192">
        <f t="shared" si="65"/>
        <v>0</v>
      </c>
      <c r="X80" s="192">
        <f t="shared" si="65"/>
        <v>0</v>
      </c>
      <c r="Y80" s="192">
        <f t="shared" si="65"/>
        <v>0</v>
      </c>
      <c r="Z80" s="192"/>
    </row>
    <row r="81" spans="1:26" s="42" customFormat="1" x14ac:dyDescent="0.25">
      <c r="A81" s="69">
        <v>422</v>
      </c>
      <c r="B81" s="70" t="s">
        <v>25</v>
      </c>
      <c r="C81" s="70"/>
      <c r="D81" s="70"/>
      <c r="E81" s="70"/>
      <c r="F81" s="70"/>
      <c r="G81" s="70"/>
      <c r="H81" s="70"/>
      <c r="I81" s="70"/>
      <c r="J81" s="190">
        <v>0</v>
      </c>
      <c r="K81" s="71">
        <v>0</v>
      </c>
      <c r="L81" s="192">
        <f>SUM(L82)</f>
        <v>0</v>
      </c>
      <c r="M81" s="192">
        <f t="shared" ref="M81:S81" si="67">SUM(M82)</f>
        <v>0</v>
      </c>
      <c r="N81" s="192">
        <f t="shared" si="67"/>
        <v>0</v>
      </c>
      <c r="O81" s="192">
        <f t="shared" si="67"/>
        <v>0</v>
      </c>
      <c r="P81" s="192">
        <f t="shared" si="67"/>
        <v>0</v>
      </c>
      <c r="Q81" s="192">
        <f t="shared" si="67"/>
        <v>0</v>
      </c>
      <c r="R81" s="192">
        <f t="shared" si="67"/>
        <v>6636</v>
      </c>
      <c r="S81" s="192">
        <f t="shared" si="67"/>
        <v>0</v>
      </c>
      <c r="T81" s="221"/>
      <c r="U81" s="221"/>
      <c r="V81" s="192">
        <f t="shared" si="65"/>
        <v>6636</v>
      </c>
      <c r="W81" s="192">
        <f t="shared" si="65"/>
        <v>0</v>
      </c>
      <c r="X81" s="192">
        <f t="shared" si="65"/>
        <v>0</v>
      </c>
      <c r="Y81" s="192">
        <f t="shared" si="65"/>
        <v>0</v>
      </c>
      <c r="Z81" s="192"/>
    </row>
    <row r="82" spans="1:26" s="42" customFormat="1" x14ac:dyDescent="0.25">
      <c r="A82" s="46">
        <v>4222</v>
      </c>
      <c r="B82" s="9" t="s">
        <v>105</v>
      </c>
      <c r="C82" s="9"/>
      <c r="D82" s="9"/>
      <c r="E82" s="9"/>
      <c r="F82" s="9"/>
      <c r="G82" s="9"/>
      <c r="H82" s="9"/>
      <c r="I82" s="9"/>
      <c r="J82" s="194">
        <v>0</v>
      </c>
      <c r="K82" s="6"/>
      <c r="L82" s="194"/>
      <c r="M82" s="194"/>
      <c r="N82" s="194"/>
      <c r="O82" s="194">
        <v>0</v>
      </c>
      <c r="P82" s="195">
        <v>0</v>
      </c>
      <c r="Q82" s="196"/>
      <c r="R82" s="197">
        <v>6636</v>
      </c>
      <c r="S82" s="196"/>
      <c r="T82" s="222"/>
      <c r="U82" s="222"/>
      <c r="V82" s="196">
        <v>6636</v>
      </c>
      <c r="W82" s="196"/>
      <c r="X82" s="196"/>
      <c r="Y82" s="196"/>
      <c r="Z82" s="196"/>
    </row>
    <row r="83" spans="1:26" s="42" customFormat="1" ht="37.5" customHeight="1" x14ac:dyDescent="0.25">
      <c r="A83" s="47" t="s">
        <v>31</v>
      </c>
      <c r="B83" s="18" t="s">
        <v>3557</v>
      </c>
      <c r="C83" s="18" t="s">
        <v>3556</v>
      </c>
      <c r="D83" s="18" t="s">
        <v>115</v>
      </c>
      <c r="E83" s="18" t="s">
        <v>3550</v>
      </c>
      <c r="F83" s="18" t="s">
        <v>260</v>
      </c>
      <c r="G83" s="18" t="s">
        <v>392</v>
      </c>
      <c r="H83" s="18"/>
      <c r="I83" s="18"/>
      <c r="J83" s="201">
        <f>J84</f>
        <v>0</v>
      </c>
      <c r="K83" s="201">
        <f t="shared" ref="K83:S85" si="68">K84</f>
        <v>10000</v>
      </c>
      <c r="L83" s="201">
        <f t="shared" si="68"/>
        <v>10000</v>
      </c>
      <c r="M83" s="201">
        <f t="shared" si="68"/>
        <v>12000</v>
      </c>
      <c r="N83" s="201">
        <f t="shared" si="68"/>
        <v>12000</v>
      </c>
      <c r="O83" s="201">
        <f t="shared" si="68"/>
        <v>5</v>
      </c>
      <c r="P83" s="201">
        <f t="shared" si="68"/>
        <v>6</v>
      </c>
      <c r="Q83" s="201">
        <f t="shared" si="68"/>
        <v>7</v>
      </c>
      <c r="R83" s="201">
        <f t="shared" si="68"/>
        <v>8</v>
      </c>
      <c r="S83" s="201">
        <f t="shared" si="68"/>
        <v>9</v>
      </c>
      <c r="T83" s="223" t="e">
        <f>#REF!/#REF!*100</f>
        <v>#REF!</v>
      </c>
      <c r="U83" s="223" t="e">
        <f>#REF!/#REF!*100</f>
        <v>#REF!</v>
      </c>
      <c r="V83" s="201"/>
      <c r="W83" s="201"/>
      <c r="X83" s="201"/>
      <c r="Y83" s="201"/>
      <c r="Z83" s="201"/>
    </row>
    <row r="84" spans="1:26" s="42" customFormat="1" x14ac:dyDescent="0.25">
      <c r="A84" s="66">
        <v>3</v>
      </c>
      <c r="B84" s="67" t="s">
        <v>108</v>
      </c>
      <c r="C84" s="70"/>
      <c r="D84" s="70"/>
      <c r="E84" s="70"/>
      <c r="F84" s="70"/>
      <c r="G84" s="70"/>
      <c r="H84" s="70"/>
      <c r="I84" s="70"/>
      <c r="J84" s="190">
        <f>J85</f>
        <v>0</v>
      </c>
      <c r="K84" s="190">
        <f t="shared" si="68"/>
        <v>10000</v>
      </c>
      <c r="L84" s="190">
        <f t="shared" si="68"/>
        <v>10000</v>
      </c>
      <c r="M84" s="190">
        <f t="shared" si="68"/>
        <v>12000</v>
      </c>
      <c r="N84" s="190">
        <f t="shared" si="68"/>
        <v>12000</v>
      </c>
      <c r="O84" s="190">
        <f t="shared" si="68"/>
        <v>5</v>
      </c>
      <c r="P84" s="190">
        <f t="shared" si="68"/>
        <v>6</v>
      </c>
      <c r="Q84" s="190">
        <f t="shared" si="68"/>
        <v>7</v>
      </c>
      <c r="R84" s="190">
        <f t="shared" si="68"/>
        <v>8</v>
      </c>
      <c r="S84" s="190">
        <f t="shared" si="68"/>
        <v>9</v>
      </c>
      <c r="T84" s="221"/>
      <c r="U84" s="221"/>
      <c r="V84" s="190"/>
      <c r="W84" s="190"/>
      <c r="X84" s="190"/>
      <c r="Y84" s="190"/>
      <c r="Z84" s="190"/>
    </row>
    <row r="85" spans="1:26" s="42" customFormat="1" x14ac:dyDescent="0.25">
      <c r="A85" s="69">
        <v>32</v>
      </c>
      <c r="B85" s="70" t="s">
        <v>21</v>
      </c>
      <c r="C85" s="70"/>
      <c r="D85" s="70"/>
      <c r="E85" s="70"/>
      <c r="F85" s="70"/>
      <c r="G85" s="70"/>
      <c r="H85" s="70"/>
      <c r="I85" s="70"/>
      <c r="J85" s="190">
        <f>J86</f>
        <v>0</v>
      </c>
      <c r="K85" s="190">
        <f t="shared" si="68"/>
        <v>10000</v>
      </c>
      <c r="L85" s="190">
        <f t="shared" si="68"/>
        <v>10000</v>
      </c>
      <c r="M85" s="190">
        <f t="shared" si="68"/>
        <v>12000</v>
      </c>
      <c r="N85" s="190">
        <f t="shared" si="68"/>
        <v>12000</v>
      </c>
      <c r="O85" s="190">
        <f t="shared" si="68"/>
        <v>5</v>
      </c>
      <c r="P85" s="190">
        <f t="shared" si="68"/>
        <v>6</v>
      </c>
      <c r="Q85" s="190">
        <f t="shared" si="68"/>
        <v>7</v>
      </c>
      <c r="R85" s="190">
        <f t="shared" si="68"/>
        <v>8</v>
      </c>
      <c r="S85" s="190">
        <f t="shared" si="68"/>
        <v>9</v>
      </c>
      <c r="T85" s="226" t="e">
        <f>#REF!/#REF!*100</f>
        <v>#REF!</v>
      </c>
      <c r="U85" s="226" t="e">
        <f>#REF!/#REF!*100</f>
        <v>#REF!</v>
      </c>
      <c r="V85" s="331"/>
      <c r="W85" s="331"/>
      <c r="X85" s="331"/>
      <c r="Y85" s="331"/>
      <c r="Z85" s="335"/>
    </row>
    <row r="86" spans="1:26" s="42" customFormat="1" x14ac:dyDescent="0.25">
      <c r="A86" s="69">
        <v>322</v>
      </c>
      <c r="B86" s="70" t="s">
        <v>15</v>
      </c>
      <c r="C86" s="70"/>
      <c r="D86" s="70"/>
      <c r="E86" s="70"/>
      <c r="F86" s="70"/>
      <c r="G86" s="70"/>
      <c r="H86" s="70"/>
      <c r="I86" s="70"/>
      <c r="J86" s="190">
        <f>SUM(J87)</f>
        <v>0</v>
      </c>
      <c r="K86" s="190">
        <f t="shared" ref="K86:S86" si="69">SUM(K87)</f>
        <v>10000</v>
      </c>
      <c r="L86" s="190">
        <f t="shared" si="69"/>
        <v>10000</v>
      </c>
      <c r="M86" s="190">
        <f t="shared" si="69"/>
        <v>12000</v>
      </c>
      <c r="N86" s="190">
        <f t="shared" si="69"/>
        <v>12000</v>
      </c>
      <c r="O86" s="190">
        <f t="shared" si="69"/>
        <v>5</v>
      </c>
      <c r="P86" s="190">
        <f t="shared" si="69"/>
        <v>6</v>
      </c>
      <c r="Q86" s="190">
        <f t="shared" si="69"/>
        <v>7</v>
      </c>
      <c r="R86" s="190">
        <f t="shared" si="69"/>
        <v>8</v>
      </c>
      <c r="S86" s="190">
        <f t="shared" si="69"/>
        <v>9</v>
      </c>
      <c r="T86" s="221"/>
      <c r="U86" s="221"/>
      <c r="V86" s="193">
        <f t="shared" ref="V86:Y86" si="70">SUM(V87)</f>
        <v>0</v>
      </c>
      <c r="W86" s="193">
        <f t="shared" si="70"/>
        <v>0</v>
      </c>
      <c r="X86" s="193">
        <f t="shared" si="70"/>
        <v>0</v>
      </c>
      <c r="Y86" s="193">
        <f t="shared" si="70"/>
        <v>0</v>
      </c>
      <c r="Z86" s="193"/>
    </row>
    <row r="87" spans="1:26" s="48" customFormat="1" x14ac:dyDescent="0.25">
      <c r="A87" s="46">
        <v>3222</v>
      </c>
      <c r="B87" s="9" t="s">
        <v>39</v>
      </c>
      <c r="C87" s="9"/>
      <c r="D87" s="9"/>
      <c r="E87" s="9"/>
      <c r="F87" s="9"/>
      <c r="G87" s="9"/>
      <c r="H87" s="9"/>
      <c r="I87" s="9"/>
      <c r="J87" s="198">
        <v>0</v>
      </c>
      <c r="K87" s="198">
        <v>10000</v>
      </c>
      <c r="L87" s="198">
        <v>10000</v>
      </c>
      <c r="M87" s="198">
        <v>12000</v>
      </c>
      <c r="N87" s="198">
        <v>12000</v>
      </c>
      <c r="O87" s="198">
        <v>5</v>
      </c>
      <c r="P87" s="198">
        <v>6</v>
      </c>
      <c r="Q87" s="198">
        <v>7</v>
      </c>
      <c r="R87" s="198">
        <v>8</v>
      </c>
      <c r="S87" s="198">
        <v>9</v>
      </c>
      <c r="T87" s="224"/>
      <c r="U87" s="224"/>
      <c r="V87" s="202"/>
      <c r="W87" s="202"/>
      <c r="X87" s="202"/>
      <c r="Y87" s="202"/>
      <c r="Z87" s="202"/>
    </row>
    <row r="88" spans="1:26" s="42" customFormat="1" ht="23.25" customHeight="1" x14ac:dyDescent="0.25">
      <c r="A88" s="50" t="s">
        <v>94</v>
      </c>
      <c r="B88" s="12" t="s">
        <v>3561</v>
      </c>
      <c r="C88" s="12" t="s">
        <v>3560</v>
      </c>
      <c r="D88" s="12" t="s">
        <v>115</v>
      </c>
      <c r="E88" s="12" t="s">
        <v>118</v>
      </c>
      <c r="F88" s="12" t="s">
        <v>262</v>
      </c>
      <c r="G88" s="12" t="s">
        <v>263</v>
      </c>
      <c r="H88" s="12"/>
      <c r="I88" s="12"/>
      <c r="J88" s="204">
        <f t="shared" ref="J88:S96" si="71">SUM(J89)</f>
        <v>357716.99</v>
      </c>
      <c r="K88" s="13">
        <f t="shared" si="71"/>
        <v>0</v>
      </c>
      <c r="L88" s="204">
        <f t="shared" si="71"/>
        <v>0</v>
      </c>
      <c r="M88" s="204">
        <f t="shared" si="71"/>
        <v>0</v>
      </c>
      <c r="N88" s="204">
        <f t="shared" si="71"/>
        <v>0</v>
      </c>
      <c r="O88" s="204">
        <f t="shared" si="71"/>
        <v>0</v>
      </c>
      <c r="P88" s="205">
        <f t="shared" si="71"/>
        <v>0</v>
      </c>
      <c r="Q88" s="205">
        <f t="shared" si="71"/>
        <v>271407.38</v>
      </c>
      <c r="R88" s="205">
        <f t="shared" si="71"/>
        <v>918207</v>
      </c>
      <c r="S88" s="205">
        <f t="shared" si="71"/>
        <v>357797.18</v>
      </c>
      <c r="T88" s="225" t="e">
        <f>#REF!/#REF!*100</f>
        <v>#REF!</v>
      </c>
      <c r="U88" s="225" t="e">
        <f>#REF!/#REF!*100</f>
        <v>#REF!</v>
      </c>
      <c r="V88" s="205">
        <f t="shared" ref="V88:Y91" si="72">SUM(V89)</f>
        <v>0</v>
      </c>
      <c r="W88" s="205">
        <f t="shared" si="72"/>
        <v>0</v>
      </c>
      <c r="X88" s="205">
        <f t="shared" si="72"/>
        <v>0</v>
      </c>
      <c r="Y88" s="205">
        <f t="shared" si="72"/>
        <v>0</v>
      </c>
      <c r="Z88" s="205"/>
    </row>
    <row r="89" spans="1:26" s="42" customFormat="1" x14ac:dyDescent="0.25">
      <c r="A89" s="66">
        <v>4</v>
      </c>
      <c r="B89" s="67" t="s">
        <v>107</v>
      </c>
      <c r="C89" s="67"/>
      <c r="D89" s="67"/>
      <c r="E89" s="67"/>
      <c r="F89" s="67"/>
      <c r="G89" s="67"/>
      <c r="H89" s="67"/>
      <c r="I89" s="67"/>
      <c r="J89" s="188">
        <f t="shared" si="71"/>
        <v>357716.99</v>
      </c>
      <c r="K89" s="68">
        <f t="shared" si="71"/>
        <v>0</v>
      </c>
      <c r="L89" s="188">
        <f t="shared" si="71"/>
        <v>0</v>
      </c>
      <c r="M89" s="188"/>
      <c r="N89" s="188">
        <f t="shared" si="71"/>
        <v>0</v>
      </c>
      <c r="O89" s="188">
        <f t="shared" si="71"/>
        <v>0</v>
      </c>
      <c r="P89" s="189">
        <f t="shared" si="71"/>
        <v>0</v>
      </c>
      <c r="Q89" s="189">
        <f t="shared" si="71"/>
        <v>271407.38</v>
      </c>
      <c r="R89" s="189">
        <f t="shared" si="71"/>
        <v>918207</v>
      </c>
      <c r="S89" s="189">
        <f t="shared" si="71"/>
        <v>357797.18</v>
      </c>
      <c r="T89" s="221" t="e">
        <f>#REF!/#REF!*100</f>
        <v>#REF!</v>
      </c>
      <c r="U89" s="221" t="e">
        <f>#REF!/#REF!*100</f>
        <v>#REF!</v>
      </c>
      <c r="V89" s="189">
        <f t="shared" si="72"/>
        <v>0</v>
      </c>
      <c r="W89" s="189">
        <f t="shared" si="72"/>
        <v>0</v>
      </c>
      <c r="X89" s="189">
        <f t="shared" si="72"/>
        <v>0</v>
      </c>
      <c r="Y89" s="189">
        <f t="shared" si="72"/>
        <v>0</v>
      </c>
      <c r="Z89" s="189"/>
    </row>
    <row r="90" spans="1:26" s="42" customFormat="1" x14ac:dyDescent="0.25">
      <c r="A90" s="69">
        <v>45</v>
      </c>
      <c r="B90" s="70" t="s">
        <v>95</v>
      </c>
      <c r="C90" s="70"/>
      <c r="D90" s="70"/>
      <c r="E90" s="70"/>
      <c r="F90" s="70"/>
      <c r="G90" s="70"/>
      <c r="H90" s="70"/>
      <c r="I90" s="70"/>
      <c r="J90" s="190">
        <f t="shared" si="71"/>
        <v>357716.99</v>
      </c>
      <c r="K90" s="71">
        <f t="shared" si="71"/>
        <v>0</v>
      </c>
      <c r="L90" s="190">
        <f t="shared" si="71"/>
        <v>0</v>
      </c>
      <c r="M90" s="190"/>
      <c r="N90" s="190">
        <f t="shared" si="71"/>
        <v>0</v>
      </c>
      <c r="O90" s="190">
        <f t="shared" si="71"/>
        <v>0</v>
      </c>
      <c r="P90" s="191">
        <f t="shared" si="71"/>
        <v>0</v>
      </c>
      <c r="Q90" s="191">
        <f t="shared" si="71"/>
        <v>271407.38</v>
      </c>
      <c r="R90" s="191">
        <f t="shared" si="71"/>
        <v>918207</v>
      </c>
      <c r="S90" s="191">
        <f t="shared" si="71"/>
        <v>357797.18</v>
      </c>
      <c r="T90" s="221" t="e">
        <f>#REF!/#REF!*100</f>
        <v>#REF!</v>
      </c>
      <c r="U90" s="221" t="e">
        <f>#REF!/#REF!*100</f>
        <v>#REF!</v>
      </c>
      <c r="V90" s="191">
        <f t="shared" si="72"/>
        <v>0</v>
      </c>
      <c r="W90" s="191">
        <f t="shared" si="72"/>
        <v>0</v>
      </c>
      <c r="X90" s="191">
        <f t="shared" si="72"/>
        <v>0</v>
      </c>
      <c r="Y90" s="191">
        <f t="shared" si="72"/>
        <v>0</v>
      </c>
      <c r="Z90" s="191"/>
    </row>
    <row r="91" spans="1:26" s="42" customFormat="1" x14ac:dyDescent="0.25">
      <c r="A91" s="69">
        <v>451</v>
      </c>
      <c r="B91" s="70" t="s">
        <v>67</v>
      </c>
      <c r="C91" s="70"/>
      <c r="D91" s="70"/>
      <c r="E91" s="70"/>
      <c r="F91" s="70"/>
      <c r="G91" s="70"/>
      <c r="H91" s="70"/>
      <c r="I91" s="70"/>
      <c r="J91" s="190">
        <f t="shared" si="71"/>
        <v>357716.99</v>
      </c>
      <c r="K91" s="71">
        <f t="shared" si="71"/>
        <v>0</v>
      </c>
      <c r="L91" s="190">
        <f t="shared" si="71"/>
        <v>0</v>
      </c>
      <c r="M91" s="190"/>
      <c r="N91" s="190">
        <f t="shared" si="71"/>
        <v>0</v>
      </c>
      <c r="O91" s="190">
        <f t="shared" si="71"/>
        <v>0</v>
      </c>
      <c r="P91" s="191">
        <f t="shared" si="71"/>
        <v>0</v>
      </c>
      <c r="Q91" s="191">
        <f t="shared" si="71"/>
        <v>271407.38</v>
      </c>
      <c r="R91" s="191">
        <f t="shared" si="71"/>
        <v>918207</v>
      </c>
      <c r="S91" s="191">
        <f t="shared" si="71"/>
        <v>357797.18</v>
      </c>
      <c r="T91" s="221" t="e">
        <f>#REF!/#REF!*100</f>
        <v>#REF!</v>
      </c>
      <c r="U91" s="221" t="e">
        <f>#REF!/#REF!*100</f>
        <v>#REF!</v>
      </c>
      <c r="V91" s="191">
        <f t="shared" si="72"/>
        <v>0</v>
      </c>
      <c r="W91" s="191">
        <f t="shared" si="72"/>
        <v>0</v>
      </c>
      <c r="X91" s="191">
        <f t="shared" si="72"/>
        <v>0</v>
      </c>
      <c r="Y91" s="191">
        <f t="shared" si="72"/>
        <v>0</v>
      </c>
      <c r="Z91" s="191"/>
    </row>
    <row r="92" spans="1:26" x14ac:dyDescent="0.25">
      <c r="A92" s="46">
        <v>4511</v>
      </c>
      <c r="B92" s="9" t="s">
        <v>67</v>
      </c>
      <c r="C92" s="9"/>
      <c r="D92" s="9"/>
      <c r="E92" s="9"/>
      <c r="F92" s="9"/>
      <c r="G92" s="9"/>
      <c r="H92" s="9"/>
      <c r="I92" s="9"/>
      <c r="J92" s="194">
        <v>357716.99</v>
      </c>
      <c r="K92" s="6"/>
      <c r="L92" s="194"/>
      <c r="M92" s="194"/>
      <c r="N92" s="194"/>
      <c r="O92" s="194"/>
      <c r="P92" s="195"/>
      <c r="Q92" s="196">
        <v>271407.38</v>
      </c>
      <c r="R92" s="197">
        <v>918207</v>
      </c>
      <c r="S92" s="196">
        <v>357797.18</v>
      </c>
      <c r="T92" s="222" t="e">
        <f>#REF!/#REF!*100</f>
        <v>#REF!</v>
      </c>
      <c r="U92" s="222" t="e">
        <f>#REF!/#REF!*100</f>
        <v>#REF!</v>
      </c>
      <c r="V92" s="196"/>
      <c r="W92" s="196"/>
      <c r="X92" s="196"/>
      <c r="Y92" s="196"/>
      <c r="Z92" s="196"/>
    </row>
    <row r="93" spans="1:26" ht="132" x14ac:dyDescent="0.25">
      <c r="A93" s="50" t="s">
        <v>3569</v>
      </c>
      <c r="B93" s="12" t="s">
        <v>3570</v>
      </c>
      <c r="C93" s="12" t="s">
        <v>3571</v>
      </c>
      <c r="D93" s="12" t="s">
        <v>115</v>
      </c>
      <c r="E93" s="12" t="s">
        <v>116</v>
      </c>
      <c r="F93" s="12" t="s">
        <v>257</v>
      </c>
      <c r="G93" s="12" t="s">
        <v>259</v>
      </c>
      <c r="H93" s="12"/>
      <c r="I93" s="12"/>
      <c r="J93" s="204">
        <f t="shared" si="71"/>
        <v>0</v>
      </c>
      <c r="K93" s="13">
        <f t="shared" si="71"/>
        <v>4635000</v>
      </c>
      <c r="L93" s="204">
        <f t="shared" si="71"/>
        <v>0</v>
      </c>
      <c r="M93" s="204">
        <f t="shared" si="71"/>
        <v>0</v>
      </c>
      <c r="N93" s="204">
        <f t="shared" si="71"/>
        <v>0</v>
      </c>
      <c r="O93" s="414"/>
      <c r="P93" s="195"/>
      <c r="Q93" s="412"/>
      <c r="R93" s="413"/>
      <c r="S93" s="412"/>
      <c r="T93" s="222"/>
      <c r="U93" s="222"/>
      <c r="V93" s="412"/>
      <c r="W93" s="412"/>
      <c r="X93" s="412"/>
      <c r="Y93" s="412"/>
      <c r="Z93" s="412"/>
    </row>
    <row r="94" spans="1:26" x14ac:dyDescent="0.25">
      <c r="A94" s="66">
        <v>4</v>
      </c>
      <c r="B94" s="67" t="s">
        <v>107</v>
      </c>
      <c r="C94" s="67"/>
      <c r="D94" s="67"/>
      <c r="E94" s="67"/>
      <c r="F94" s="67"/>
      <c r="G94" s="67"/>
      <c r="H94" s="67"/>
      <c r="I94" s="67"/>
      <c r="J94" s="188">
        <f t="shared" si="71"/>
        <v>0</v>
      </c>
      <c r="K94" s="68">
        <f t="shared" si="71"/>
        <v>4635000</v>
      </c>
      <c r="L94" s="188">
        <f t="shared" si="71"/>
        <v>0</v>
      </c>
      <c r="M94" s="188"/>
      <c r="N94" s="188">
        <f t="shared" si="71"/>
        <v>0</v>
      </c>
      <c r="O94" s="414"/>
      <c r="P94" s="195"/>
      <c r="Q94" s="412"/>
      <c r="R94" s="413"/>
      <c r="S94" s="412"/>
      <c r="T94" s="222"/>
      <c r="U94" s="222"/>
      <c r="V94" s="412"/>
      <c r="W94" s="412"/>
      <c r="X94" s="412"/>
      <c r="Y94" s="412"/>
      <c r="Z94" s="412"/>
    </row>
    <row r="95" spans="1:26" x14ac:dyDescent="0.25">
      <c r="A95" s="69">
        <v>45</v>
      </c>
      <c r="B95" s="70" t="s">
        <v>95</v>
      </c>
      <c r="C95" s="70"/>
      <c r="D95" s="70"/>
      <c r="E95" s="70"/>
      <c r="F95" s="70"/>
      <c r="G95" s="70"/>
      <c r="H95" s="70"/>
      <c r="I95" s="70"/>
      <c r="J95" s="190">
        <f t="shared" si="71"/>
        <v>0</v>
      </c>
      <c r="K95" s="71">
        <f t="shared" si="71"/>
        <v>4635000</v>
      </c>
      <c r="L95" s="190">
        <f t="shared" si="71"/>
        <v>0</v>
      </c>
      <c r="M95" s="190"/>
      <c r="N95" s="190">
        <f t="shared" si="71"/>
        <v>0</v>
      </c>
      <c r="O95" s="414"/>
      <c r="P95" s="195"/>
      <c r="Q95" s="412"/>
      <c r="R95" s="413"/>
      <c r="S95" s="412"/>
      <c r="T95" s="222"/>
      <c r="U95" s="222"/>
      <c r="V95" s="412"/>
      <c r="W95" s="412"/>
      <c r="X95" s="412"/>
      <c r="Y95" s="412"/>
      <c r="Z95" s="412"/>
    </row>
    <row r="96" spans="1:26" x14ac:dyDescent="0.25">
      <c r="A96" s="69">
        <v>451</v>
      </c>
      <c r="B96" s="70" t="s">
        <v>67</v>
      </c>
      <c r="C96" s="70"/>
      <c r="D96" s="70"/>
      <c r="E96" s="70"/>
      <c r="F96" s="70"/>
      <c r="G96" s="70"/>
      <c r="H96" s="70"/>
      <c r="I96" s="70"/>
      <c r="J96" s="190">
        <f t="shared" si="71"/>
        <v>0</v>
      </c>
      <c r="K96" s="71">
        <f t="shared" si="71"/>
        <v>4635000</v>
      </c>
      <c r="L96" s="190">
        <f t="shared" si="71"/>
        <v>0</v>
      </c>
      <c r="M96" s="190"/>
      <c r="N96" s="190">
        <f t="shared" si="71"/>
        <v>0</v>
      </c>
      <c r="O96" s="414"/>
      <c r="P96" s="195"/>
      <c r="Q96" s="412"/>
      <c r="R96" s="413"/>
      <c r="S96" s="412"/>
      <c r="T96" s="222"/>
      <c r="U96" s="222"/>
      <c r="V96" s="412"/>
      <c r="W96" s="412"/>
      <c r="X96" s="412"/>
      <c r="Y96" s="412"/>
      <c r="Z96" s="412"/>
    </row>
    <row r="97" spans="1:26" x14ac:dyDescent="0.25">
      <c r="A97" s="46">
        <v>4511</v>
      </c>
      <c r="B97" s="9" t="s">
        <v>67</v>
      </c>
      <c r="C97" s="9"/>
      <c r="D97" s="9"/>
      <c r="E97" s="9"/>
      <c r="F97" s="9"/>
      <c r="G97" s="9"/>
      <c r="H97" s="9"/>
      <c r="I97" s="9"/>
      <c r="J97" s="194"/>
      <c r="K97" s="194">
        <v>4635000</v>
      </c>
      <c r="L97" s="414"/>
      <c r="M97" s="414"/>
      <c r="N97" s="414"/>
      <c r="O97" s="414"/>
      <c r="P97" s="195"/>
      <c r="Q97" s="412"/>
      <c r="R97" s="413"/>
      <c r="S97" s="412"/>
      <c r="T97" s="222"/>
      <c r="U97" s="222"/>
      <c r="V97" s="412"/>
      <c r="W97" s="412"/>
      <c r="X97" s="412"/>
      <c r="Y97" s="412"/>
      <c r="Z97" s="412"/>
    </row>
    <row r="98" spans="1:26" s="42" customFormat="1" ht="32.25" customHeight="1" x14ac:dyDescent="0.25">
      <c r="A98" s="40" t="s">
        <v>5</v>
      </c>
      <c r="B98" s="14" t="s">
        <v>35</v>
      </c>
      <c r="C98" s="14"/>
      <c r="D98" s="14"/>
      <c r="E98" s="14"/>
      <c r="F98" s="14"/>
      <c r="G98" s="14"/>
      <c r="H98" s="14"/>
      <c r="I98" s="14"/>
      <c r="J98" s="184">
        <f t="shared" ref="J98:O98" si="73">SUM(J99+J114)</f>
        <v>292068.94</v>
      </c>
      <c r="K98" s="15">
        <f t="shared" si="73"/>
        <v>291290</v>
      </c>
      <c r="L98" s="184">
        <f t="shared" si="73"/>
        <v>439800</v>
      </c>
      <c r="M98" s="184">
        <f t="shared" si="73"/>
        <v>469800</v>
      </c>
      <c r="N98" s="184">
        <f t="shared" si="73"/>
        <v>764800</v>
      </c>
      <c r="O98" s="184">
        <f t="shared" si="73"/>
        <v>248390</v>
      </c>
      <c r="P98" s="185">
        <f t="shared" ref="P98" si="74">SUM(P99+P114)</f>
        <v>618690</v>
      </c>
      <c r="Q98" s="185">
        <f>SUM(Q99+Q114)</f>
        <v>49098.99</v>
      </c>
      <c r="R98" s="185">
        <f t="shared" ref="R98:S98" si="75">SUM(R99+R114)</f>
        <v>355450</v>
      </c>
      <c r="S98" s="185">
        <f t="shared" si="75"/>
        <v>160817.73000000001</v>
      </c>
      <c r="T98" s="219" t="e">
        <f>#REF!/#REF!*100</f>
        <v>#REF!</v>
      </c>
      <c r="U98" s="219" t="e">
        <f>#REF!/#REF!*100</f>
        <v>#REF!</v>
      </c>
      <c r="V98" s="185">
        <f t="shared" ref="V98:Y98" si="76">SUM(V99+V114)</f>
        <v>28111</v>
      </c>
      <c r="W98" s="185">
        <f t="shared" si="76"/>
        <v>550</v>
      </c>
      <c r="X98" s="185">
        <f t="shared" si="76"/>
        <v>0</v>
      </c>
      <c r="Y98" s="185">
        <f t="shared" si="76"/>
        <v>0</v>
      </c>
      <c r="Z98" s="185"/>
    </row>
    <row r="99" spans="1:26" s="42" customFormat="1" ht="23.25" customHeight="1" x14ac:dyDescent="0.25">
      <c r="A99" s="44" t="s">
        <v>30</v>
      </c>
      <c r="B99" s="3" t="s">
        <v>3555</v>
      </c>
      <c r="C99" s="3" t="s">
        <v>3554</v>
      </c>
      <c r="D99" s="16" t="s">
        <v>115</v>
      </c>
      <c r="E99" s="16" t="s">
        <v>116</v>
      </c>
      <c r="F99" s="3" t="s">
        <v>257</v>
      </c>
      <c r="G99" s="3" t="s">
        <v>258</v>
      </c>
      <c r="H99" s="3"/>
      <c r="I99" s="3"/>
      <c r="J99" s="206">
        <f t="shared" ref="J99:O99" si="77">SUM(J100+J107)</f>
        <v>292068.94</v>
      </c>
      <c r="K99" s="17">
        <f t="shared" si="77"/>
        <v>291290</v>
      </c>
      <c r="L99" s="206">
        <f t="shared" si="77"/>
        <v>439800</v>
      </c>
      <c r="M99" s="206">
        <f>SUM(M100+M107)</f>
        <v>469800</v>
      </c>
      <c r="N99" s="206">
        <f t="shared" si="77"/>
        <v>764800</v>
      </c>
      <c r="O99" s="206">
        <f t="shared" si="77"/>
        <v>248390</v>
      </c>
      <c r="P99" s="207">
        <f t="shared" ref="P99:S99" si="78">SUM(P100+P107)</f>
        <v>618690</v>
      </c>
      <c r="Q99" s="207">
        <f t="shared" si="78"/>
        <v>49098.99</v>
      </c>
      <c r="R99" s="207">
        <f t="shared" si="78"/>
        <v>337339</v>
      </c>
      <c r="S99" s="207">
        <f t="shared" si="78"/>
        <v>160817.73000000001</v>
      </c>
      <c r="T99" s="220" t="e">
        <f>#REF!/#REF!*100</f>
        <v>#REF!</v>
      </c>
      <c r="U99" s="220" t="e">
        <f>#REF!/#REF!*100</f>
        <v>#REF!</v>
      </c>
      <c r="V99" s="207">
        <f t="shared" ref="V99:Y99" si="79">SUM(V100+V107)</f>
        <v>10000</v>
      </c>
      <c r="W99" s="207">
        <f t="shared" si="79"/>
        <v>550</v>
      </c>
      <c r="X99" s="207">
        <f t="shared" si="79"/>
        <v>0</v>
      </c>
      <c r="Y99" s="207">
        <f t="shared" si="79"/>
        <v>0</v>
      </c>
      <c r="Z99" s="207"/>
    </row>
    <row r="100" spans="1:26" s="42" customFormat="1" x14ac:dyDescent="0.25">
      <c r="A100" s="66">
        <v>3</v>
      </c>
      <c r="B100" s="67" t="s">
        <v>108</v>
      </c>
      <c r="C100" s="67"/>
      <c r="D100" s="67"/>
      <c r="E100" s="67"/>
      <c r="F100" s="67"/>
      <c r="G100" s="67"/>
      <c r="H100" s="67"/>
      <c r="I100" s="67"/>
      <c r="J100" s="188">
        <f t="shared" ref="J100:S101" si="80">SUM(J101)</f>
        <v>290086.44</v>
      </c>
      <c r="K100" s="68">
        <f t="shared" si="80"/>
        <v>276290</v>
      </c>
      <c r="L100" s="188">
        <f t="shared" si="80"/>
        <v>384250</v>
      </c>
      <c r="M100" s="188">
        <f t="shared" si="80"/>
        <v>414250</v>
      </c>
      <c r="N100" s="188">
        <f t="shared" si="80"/>
        <v>384250</v>
      </c>
      <c r="O100" s="188">
        <f t="shared" si="80"/>
        <v>248390</v>
      </c>
      <c r="P100" s="189">
        <f t="shared" si="80"/>
        <v>248390</v>
      </c>
      <c r="Q100" s="189">
        <f t="shared" si="80"/>
        <v>44823.99</v>
      </c>
      <c r="R100" s="189">
        <f t="shared" si="80"/>
        <v>319622</v>
      </c>
      <c r="S100" s="189">
        <f t="shared" si="80"/>
        <v>160290.23000000001</v>
      </c>
      <c r="T100" s="221" t="e">
        <f>#REF!/#REF!*100</f>
        <v>#REF!</v>
      </c>
      <c r="U100" s="221" t="e">
        <f>#REF!/#REF!*100</f>
        <v>#REF!</v>
      </c>
      <c r="V100" s="189">
        <f t="shared" ref="V100:Y101" si="81">SUM(V101)</f>
        <v>0</v>
      </c>
      <c r="W100" s="189">
        <f t="shared" si="81"/>
        <v>0</v>
      </c>
      <c r="X100" s="189">
        <f t="shared" si="81"/>
        <v>0</v>
      </c>
      <c r="Y100" s="189">
        <f t="shared" si="81"/>
        <v>0</v>
      </c>
      <c r="Z100" s="189"/>
    </row>
    <row r="101" spans="1:26" s="42" customFormat="1" x14ac:dyDescent="0.25">
      <c r="A101" s="69">
        <v>32</v>
      </c>
      <c r="B101" s="70" t="s">
        <v>21</v>
      </c>
      <c r="C101" s="70"/>
      <c r="D101" s="70"/>
      <c r="E101" s="70"/>
      <c r="F101" s="70"/>
      <c r="G101" s="70"/>
      <c r="H101" s="70"/>
      <c r="I101" s="70"/>
      <c r="J101" s="190">
        <f t="shared" si="80"/>
        <v>290086.44</v>
      </c>
      <c r="K101" s="71">
        <f t="shared" si="80"/>
        <v>276290</v>
      </c>
      <c r="L101" s="190">
        <f t="shared" si="80"/>
        <v>384250</v>
      </c>
      <c r="M101" s="190">
        <f t="shared" si="80"/>
        <v>414250</v>
      </c>
      <c r="N101" s="190">
        <f t="shared" si="80"/>
        <v>384250</v>
      </c>
      <c r="O101" s="190">
        <f t="shared" si="80"/>
        <v>248390</v>
      </c>
      <c r="P101" s="191">
        <f t="shared" si="80"/>
        <v>248390</v>
      </c>
      <c r="Q101" s="191">
        <f t="shared" si="80"/>
        <v>44823.99</v>
      </c>
      <c r="R101" s="191">
        <f t="shared" si="80"/>
        <v>319622</v>
      </c>
      <c r="S101" s="191">
        <f t="shared" si="80"/>
        <v>160290.23000000001</v>
      </c>
      <c r="T101" s="221" t="e">
        <f>#REF!/#REF!*100</f>
        <v>#REF!</v>
      </c>
      <c r="U101" s="221" t="e">
        <f>#REF!/#REF!*100</f>
        <v>#REF!</v>
      </c>
      <c r="V101" s="191">
        <f t="shared" si="81"/>
        <v>0</v>
      </c>
      <c r="W101" s="191">
        <f t="shared" si="81"/>
        <v>0</v>
      </c>
      <c r="X101" s="191">
        <f t="shared" si="81"/>
        <v>0</v>
      </c>
      <c r="Y101" s="191">
        <f t="shared" si="81"/>
        <v>0</v>
      </c>
      <c r="Z101" s="191"/>
    </row>
    <row r="102" spans="1:26" x14ac:dyDescent="0.25">
      <c r="A102" s="69">
        <v>323</v>
      </c>
      <c r="B102" s="70" t="s">
        <v>17</v>
      </c>
      <c r="C102" s="70"/>
      <c r="D102" s="70"/>
      <c r="E102" s="70"/>
      <c r="F102" s="70"/>
      <c r="G102" s="70"/>
      <c r="H102" s="70"/>
      <c r="I102" s="70"/>
      <c r="J102" s="190">
        <f t="shared" ref="J102:O102" si="82">SUM(J103:J105)</f>
        <v>290086.44</v>
      </c>
      <c r="K102" s="71">
        <f t="shared" si="82"/>
        <v>276290</v>
      </c>
      <c r="L102" s="190">
        <f t="shared" si="82"/>
        <v>384250</v>
      </c>
      <c r="M102" s="190">
        <f t="shared" si="82"/>
        <v>414250</v>
      </c>
      <c r="N102" s="190">
        <f t="shared" si="82"/>
        <v>384250</v>
      </c>
      <c r="O102" s="190">
        <f t="shared" si="82"/>
        <v>248390</v>
      </c>
      <c r="P102" s="191">
        <f>SUM(P103:P105)</f>
        <v>248390</v>
      </c>
      <c r="Q102" s="191">
        <f t="shared" ref="Q102:S102" si="83">SUM(Q103:Q105)</f>
        <v>44823.99</v>
      </c>
      <c r="R102" s="191">
        <f t="shared" si="83"/>
        <v>319622</v>
      </c>
      <c r="S102" s="191">
        <f t="shared" si="83"/>
        <v>160290.23000000001</v>
      </c>
      <c r="T102" s="221" t="e">
        <f>#REF!/#REF!*100</f>
        <v>#REF!</v>
      </c>
      <c r="U102" s="221" t="e">
        <f>#REF!/#REF!*100</f>
        <v>#REF!</v>
      </c>
      <c r="V102" s="191">
        <f t="shared" ref="V102:Y102" si="84">SUM(V103:V105)</f>
        <v>0</v>
      </c>
      <c r="W102" s="191">
        <f t="shared" si="84"/>
        <v>0</v>
      </c>
      <c r="X102" s="191">
        <f t="shared" si="84"/>
        <v>0</v>
      </c>
      <c r="Y102" s="191">
        <f t="shared" si="84"/>
        <v>0</v>
      </c>
      <c r="Z102" s="191"/>
    </row>
    <row r="103" spans="1:26" x14ac:dyDescent="0.25">
      <c r="A103" s="10">
        <v>3232</v>
      </c>
      <c r="B103" s="5" t="s">
        <v>57</v>
      </c>
      <c r="C103" s="5"/>
      <c r="D103" s="5"/>
      <c r="E103" s="5"/>
      <c r="F103" s="5"/>
      <c r="G103" s="5"/>
      <c r="H103" s="5"/>
      <c r="I103" s="5"/>
      <c r="J103" s="194">
        <v>1831.31</v>
      </c>
      <c r="K103" s="6">
        <v>4000</v>
      </c>
      <c r="L103" s="194">
        <v>4000</v>
      </c>
      <c r="M103" s="194">
        <v>4000</v>
      </c>
      <c r="N103" s="194">
        <v>4000</v>
      </c>
      <c r="O103" s="194">
        <v>4000</v>
      </c>
      <c r="P103" s="195">
        <v>4000</v>
      </c>
      <c r="Q103" s="196">
        <v>452.59</v>
      </c>
      <c r="R103" s="197">
        <v>3982</v>
      </c>
      <c r="S103" s="196">
        <v>941.48</v>
      </c>
      <c r="T103" s="222" t="e">
        <f>#REF!/#REF!*100</f>
        <v>#REF!</v>
      </c>
      <c r="U103" s="222" t="e">
        <f>#REF!/#REF!*100</f>
        <v>#REF!</v>
      </c>
      <c r="V103" s="196"/>
      <c r="W103" s="196"/>
      <c r="X103" s="196"/>
      <c r="Y103" s="196"/>
      <c r="Z103" s="196"/>
    </row>
    <row r="104" spans="1:26" s="42" customFormat="1" x14ac:dyDescent="0.25">
      <c r="A104" s="10">
        <v>3235</v>
      </c>
      <c r="B104" s="5" t="s">
        <v>58</v>
      </c>
      <c r="C104" s="5"/>
      <c r="D104" s="5"/>
      <c r="E104" s="5"/>
      <c r="F104" s="5"/>
      <c r="G104" s="5"/>
      <c r="H104" s="5"/>
      <c r="I104" s="5"/>
      <c r="J104" s="194">
        <v>64556.56</v>
      </c>
      <c r="K104" s="6">
        <v>69290</v>
      </c>
      <c r="L104" s="194">
        <v>157000</v>
      </c>
      <c r="M104" s="194">
        <v>157000</v>
      </c>
      <c r="N104" s="194">
        <v>157000</v>
      </c>
      <c r="O104" s="194">
        <v>68390</v>
      </c>
      <c r="P104" s="195">
        <v>68390</v>
      </c>
      <c r="Q104" s="196">
        <v>13404.64</v>
      </c>
      <c r="R104" s="197">
        <v>78306</v>
      </c>
      <c r="S104" s="196">
        <v>16976.53</v>
      </c>
      <c r="T104" s="222" t="e">
        <f>#REF!/#REF!*100</f>
        <v>#REF!</v>
      </c>
      <c r="U104" s="222" t="e">
        <f>#REF!/#REF!*100</f>
        <v>#REF!</v>
      </c>
      <c r="V104" s="196"/>
      <c r="W104" s="196"/>
      <c r="X104" s="196"/>
      <c r="Y104" s="196"/>
      <c r="Z104" s="196"/>
    </row>
    <row r="105" spans="1:26" s="42" customFormat="1" x14ac:dyDescent="0.25">
      <c r="A105" s="10">
        <v>3238</v>
      </c>
      <c r="B105" s="5" t="s">
        <v>49</v>
      </c>
      <c r="C105" s="5"/>
      <c r="D105" s="5"/>
      <c r="E105" s="5"/>
      <c r="F105" s="5"/>
      <c r="G105" s="5"/>
      <c r="H105" s="5"/>
      <c r="I105" s="5"/>
      <c r="J105" s="194">
        <v>223698.57</v>
      </c>
      <c r="K105" s="6">
        <v>203000</v>
      </c>
      <c r="L105" s="194">
        <v>223250</v>
      </c>
      <c r="M105" s="194">
        <v>253250</v>
      </c>
      <c r="N105" s="194">
        <v>223250</v>
      </c>
      <c r="O105" s="194">
        <v>176000</v>
      </c>
      <c r="P105" s="195">
        <v>176000</v>
      </c>
      <c r="Q105" s="196">
        <v>30966.76</v>
      </c>
      <c r="R105" s="197">
        <v>237334</v>
      </c>
      <c r="S105" s="196">
        <v>142372.22</v>
      </c>
      <c r="T105" s="222" t="e">
        <f>#REF!/#REF!*100</f>
        <v>#REF!</v>
      </c>
      <c r="U105" s="222" t="e">
        <f>#REF!/#REF!*100</f>
        <v>#REF!</v>
      </c>
      <c r="V105" s="196"/>
      <c r="W105" s="196"/>
      <c r="X105" s="196"/>
      <c r="Y105" s="196"/>
      <c r="Z105" s="196"/>
    </row>
    <row r="106" spans="1:26" s="42" customFormat="1" ht="12" customHeight="1" x14ac:dyDescent="0.25">
      <c r="A106" s="44" t="s">
        <v>30</v>
      </c>
      <c r="B106" s="3" t="s">
        <v>3555</v>
      </c>
      <c r="C106" s="3" t="s">
        <v>3554</v>
      </c>
      <c r="D106" s="16" t="s">
        <v>115</v>
      </c>
      <c r="E106" s="16" t="s">
        <v>116</v>
      </c>
      <c r="F106" s="3" t="s">
        <v>257</v>
      </c>
      <c r="G106" s="3" t="s">
        <v>259</v>
      </c>
      <c r="H106" s="3"/>
      <c r="I106" s="3"/>
      <c r="J106" s="206">
        <f>J107</f>
        <v>1982.5</v>
      </c>
      <c r="K106" s="17">
        <f t="shared" ref="K106:S106" si="85">K107</f>
        <v>15000</v>
      </c>
      <c r="L106" s="206">
        <f t="shared" si="85"/>
        <v>55550</v>
      </c>
      <c r="M106" s="206">
        <f t="shared" si="85"/>
        <v>55550</v>
      </c>
      <c r="N106" s="206">
        <f t="shared" si="85"/>
        <v>380550</v>
      </c>
      <c r="O106" s="206">
        <f t="shared" si="85"/>
        <v>0</v>
      </c>
      <c r="P106" s="207">
        <f t="shared" si="85"/>
        <v>370300</v>
      </c>
      <c r="Q106" s="207">
        <f t="shared" si="85"/>
        <v>4275</v>
      </c>
      <c r="R106" s="207">
        <f t="shared" si="85"/>
        <v>17717</v>
      </c>
      <c r="S106" s="207">
        <f t="shared" si="85"/>
        <v>527.5</v>
      </c>
      <c r="T106" s="220" t="e">
        <f>#REF!/#REF!*100</f>
        <v>#REF!</v>
      </c>
      <c r="U106" s="220" t="e">
        <f>#REF!/#REF!*100</f>
        <v>#REF!</v>
      </c>
      <c r="V106" s="207">
        <f t="shared" ref="V106:Y106" si="86">V107</f>
        <v>10000</v>
      </c>
      <c r="W106" s="207">
        <f t="shared" si="86"/>
        <v>550</v>
      </c>
      <c r="X106" s="207">
        <f t="shared" si="86"/>
        <v>0</v>
      </c>
      <c r="Y106" s="207">
        <f t="shared" si="86"/>
        <v>0</v>
      </c>
      <c r="Z106" s="207"/>
    </row>
    <row r="107" spans="1:26" s="42" customFormat="1" x14ac:dyDescent="0.25">
      <c r="A107" s="66">
        <v>4</v>
      </c>
      <c r="B107" s="67" t="s">
        <v>107</v>
      </c>
      <c r="C107" s="67"/>
      <c r="D107" s="67"/>
      <c r="E107" s="67"/>
      <c r="F107" s="67"/>
      <c r="G107" s="67"/>
      <c r="H107" s="67"/>
      <c r="I107" s="67"/>
      <c r="J107" s="188">
        <f t="shared" ref="J107:O107" si="87">SUM(J108+J111)</f>
        <v>1982.5</v>
      </c>
      <c r="K107" s="68">
        <f t="shared" si="87"/>
        <v>15000</v>
      </c>
      <c r="L107" s="188">
        <f>SUM(L108+L111)</f>
        <v>55550</v>
      </c>
      <c r="M107" s="188">
        <f>SUM(M108+M111)</f>
        <v>55550</v>
      </c>
      <c r="N107" s="188">
        <f t="shared" si="87"/>
        <v>380550</v>
      </c>
      <c r="O107" s="188">
        <f t="shared" si="87"/>
        <v>0</v>
      </c>
      <c r="P107" s="189">
        <f t="shared" ref="P107:S107" si="88">SUM(P108+P111)</f>
        <v>370300</v>
      </c>
      <c r="Q107" s="189">
        <f t="shared" si="88"/>
        <v>4275</v>
      </c>
      <c r="R107" s="189">
        <f t="shared" si="88"/>
        <v>17717</v>
      </c>
      <c r="S107" s="189">
        <f t="shared" si="88"/>
        <v>527.5</v>
      </c>
      <c r="T107" s="221" t="e">
        <f>#REF!/#REF!*100</f>
        <v>#REF!</v>
      </c>
      <c r="U107" s="221" t="e">
        <f>#REF!/#REF!*100</f>
        <v>#REF!</v>
      </c>
      <c r="V107" s="189">
        <f t="shared" ref="V107:Y107" si="89">SUM(V108+V111)</f>
        <v>10000</v>
      </c>
      <c r="W107" s="189">
        <f t="shared" si="89"/>
        <v>550</v>
      </c>
      <c r="X107" s="189">
        <f t="shared" si="89"/>
        <v>0</v>
      </c>
      <c r="Y107" s="189">
        <f t="shared" si="89"/>
        <v>0</v>
      </c>
      <c r="Z107" s="189"/>
    </row>
    <row r="108" spans="1:26" s="42" customFormat="1" x14ac:dyDescent="0.25">
      <c r="A108" s="69">
        <v>41</v>
      </c>
      <c r="B108" s="70" t="s">
        <v>83</v>
      </c>
      <c r="C108" s="70"/>
      <c r="D108" s="70"/>
      <c r="E108" s="70"/>
      <c r="F108" s="70"/>
      <c r="G108" s="70"/>
      <c r="H108" s="70"/>
      <c r="I108" s="70"/>
      <c r="J108" s="190">
        <f t="shared" ref="J108:S109" si="90">SUM(J109)</f>
        <v>550</v>
      </c>
      <c r="K108" s="71">
        <f t="shared" si="90"/>
        <v>0</v>
      </c>
      <c r="L108" s="190">
        <f>SUM(L109)</f>
        <v>50550</v>
      </c>
      <c r="M108" s="190">
        <f>SUM(M109)</f>
        <v>50550</v>
      </c>
      <c r="N108" s="190">
        <f t="shared" si="90"/>
        <v>550</v>
      </c>
      <c r="O108" s="190">
        <f t="shared" si="90"/>
        <v>0</v>
      </c>
      <c r="P108" s="191">
        <f t="shared" si="90"/>
        <v>0</v>
      </c>
      <c r="Q108" s="191">
        <f t="shared" si="90"/>
        <v>2156.75</v>
      </c>
      <c r="R108" s="191">
        <f t="shared" si="90"/>
        <v>0</v>
      </c>
      <c r="S108" s="191">
        <f t="shared" si="90"/>
        <v>0</v>
      </c>
      <c r="T108" s="221"/>
      <c r="U108" s="221"/>
      <c r="V108" s="191">
        <f t="shared" ref="V108:Y109" si="91">SUM(V109)</f>
        <v>0</v>
      </c>
      <c r="W108" s="191">
        <f t="shared" si="91"/>
        <v>550</v>
      </c>
      <c r="X108" s="191">
        <f t="shared" si="91"/>
        <v>0</v>
      </c>
      <c r="Y108" s="191">
        <f t="shared" si="91"/>
        <v>0</v>
      </c>
      <c r="Z108" s="191"/>
    </row>
    <row r="109" spans="1:26" s="42" customFormat="1" x14ac:dyDescent="0.25">
      <c r="A109" s="69">
        <v>412</v>
      </c>
      <c r="B109" s="70" t="s">
        <v>32</v>
      </c>
      <c r="C109" s="70"/>
      <c r="D109" s="70"/>
      <c r="E109" s="70"/>
      <c r="F109" s="70"/>
      <c r="G109" s="70"/>
      <c r="H109" s="70"/>
      <c r="I109" s="70"/>
      <c r="J109" s="190">
        <f t="shared" si="90"/>
        <v>550</v>
      </c>
      <c r="K109" s="71">
        <f t="shared" si="90"/>
        <v>0</v>
      </c>
      <c r="L109" s="190">
        <f t="shared" si="90"/>
        <v>50550</v>
      </c>
      <c r="M109" s="190">
        <f t="shared" si="90"/>
        <v>50550</v>
      </c>
      <c r="N109" s="190">
        <f t="shared" si="90"/>
        <v>550</v>
      </c>
      <c r="O109" s="190">
        <f t="shared" si="90"/>
        <v>0</v>
      </c>
      <c r="P109" s="191">
        <f t="shared" si="90"/>
        <v>0</v>
      </c>
      <c r="Q109" s="191">
        <f t="shared" si="90"/>
        <v>2156.75</v>
      </c>
      <c r="R109" s="191">
        <f t="shared" si="90"/>
        <v>0</v>
      </c>
      <c r="S109" s="191">
        <f t="shared" si="90"/>
        <v>0</v>
      </c>
      <c r="T109" s="221"/>
      <c r="U109" s="221"/>
      <c r="V109" s="191">
        <f t="shared" si="91"/>
        <v>0</v>
      </c>
      <c r="W109" s="191">
        <f t="shared" si="91"/>
        <v>550</v>
      </c>
      <c r="X109" s="191">
        <f t="shared" si="91"/>
        <v>0</v>
      </c>
      <c r="Y109" s="191">
        <f t="shared" si="91"/>
        <v>0</v>
      </c>
      <c r="Z109" s="191"/>
    </row>
    <row r="110" spans="1:26" s="42" customFormat="1" x14ac:dyDescent="0.25">
      <c r="A110" s="10">
        <v>4123</v>
      </c>
      <c r="B110" s="5" t="s">
        <v>59</v>
      </c>
      <c r="C110" s="5"/>
      <c r="D110" s="5"/>
      <c r="E110" s="5"/>
      <c r="F110" s="5"/>
      <c r="G110" s="5"/>
      <c r="H110" s="5"/>
      <c r="I110" s="5"/>
      <c r="J110" s="194">
        <v>550</v>
      </c>
      <c r="K110" s="6">
        <v>0</v>
      </c>
      <c r="L110" s="194">
        <v>50550</v>
      </c>
      <c r="M110" s="194">
        <v>50550</v>
      </c>
      <c r="N110" s="194">
        <v>550</v>
      </c>
      <c r="O110" s="194"/>
      <c r="P110" s="195">
        <v>0</v>
      </c>
      <c r="Q110" s="196">
        <v>2156.75</v>
      </c>
      <c r="R110" s="197"/>
      <c r="S110" s="196"/>
      <c r="T110" s="222"/>
      <c r="U110" s="222"/>
      <c r="V110" s="196"/>
      <c r="W110" s="196">
        <v>550</v>
      </c>
      <c r="X110" s="196"/>
      <c r="Y110" s="196"/>
      <c r="Z110" s="196"/>
    </row>
    <row r="111" spans="1:26" s="42" customFormat="1" x14ac:dyDescent="0.25">
      <c r="A111" s="69">
        <v>42</v>
      </c>
      <c r="B111" s="70" t="s">
        <v>26</v>
      </c>
      <c r="C111" s="70"/>
      <c r="D111" s="70"/>
      <c r="E111" s="70"/>
      <c r="F111" s="70"/>
      <c r="G111" s="70"/>
      <c r="H111" s="70"/>
      <c r="I111" s="70"/>
      <c r="J111" s="190">
        <f t="shared" ref="J111:S112" si="92">SUM(J112)</f>
        <v>1432.5</v>
      </c>
      <c r="K111" s="71">
        <f t="shared" si="92"/>
        <v>15000</v>
      </c>
      <c r="L111" s="190">
        <f t="shared" si="92"/>
        <v>5000</v>
      </c>
      <c r="M111" s="190">
        <f t="shared" si="92"/>
        <v>5000</v>
      </c>
      <c r="N111" s="190">
        <f t="shared" si="92"/>
        <v>380000</v>
      </c>
      <c r="O111" s="190">
        <f t="shared" si="92"/>
        <v>0</v>
      </c>
      <c r="P111" s="191">
        <f t="shared" si="92"/>
        <v>370300</v>
      </c>
      <c r="Q111" s="191">
        <f t="shared" si="92"/>
        <v>2118.25</v>
      </c>
      <c r="R111" s="191">
        <f t="shared" si="92"/>
        <v>17717</v>
      </c>
      <c r="S111" s="191">
        <f t="shared" si="92"/>
        <v>527.5</v>
      </c>
      <c r="T111" s="221" t="e">
        <f>#REF!/#REF!*100</f>
        <v>#REF!</v>
      </c>
      <c r="U111" s="221" t="e">
        <f>#REF!/#REF!*100</f>
        <v>#REF!</v>
      </c>
      <c r="V111" s="191">
        <f t="shared" ref="V111:Y112" si="93">SUM(V112)</f>
        <v>10000</v>
      </c>
      <c r="W111" s="191">
        <f t="shared" si="93"/>
        <v>0</v>
      </c>
      <c r="X111" s="191">
        <f t="shared" si="93"/>
        <v>0</v>
      </c>
      <c r="Y111" s="191">
        <f t="shared" si="93"/>
        <v>0</v>
      </c>
      <c r="Z111" s="191"/>
    </row>
    <row r="112" spans="1:26" s="42" customFormat="1" x14ac:dyDescent="0.25">
      <c r="A112" s="69">
        <v>422</v>
      </c>
      <c r="B112" s="70" t="s">
        <v>25</v>
      </c>
      <c r="C112" s="70"/>
      <c r="D112" s="70"/>
      <c r="E112" s="70"/>
      <c r="F112" s="70"/>
      <c r="G112" s="70"/>
      <c r="H112" s="70"/>
      <c r="I112" s="70"/>
      <c r="J112" s="190">
        <f t="shared" si="92"/>
        <v>1432.5</v>
      </c>
      <c r="K112" s="71">
        <f t="shared" si="92"/>
        <v>15000</v>
      </c>
      <c r="L112" s="190">
        <f t="shared" si="92"/>
        <v>5000</v>
      </c>
      <c r="M112" s="190">
        <f t="shared" si="92"/>
        <v>5000</v>
      </c>
      <c r="N112" s="190">
        <f t="shared" si="92"/>
        <v>380000</v>
      </c>
      <c r="O112" s="190">
        <f t="shared" si="92"/>
        <v>0</v>
      </c>
      <c r="P112" s="191">
        <f t="shared" si="92"/>
        <v>370300</v>
      </c>
      <c r="Q112" s="191">
        <f t="shared" si="92"/>
        <v>2118.25</v>
      </c>
      <c r="R112" s="191">
        <v>17717</v>
      </c>
      <c r="S112" s="191">
        <f t="shared" si="92"/>
        <v>527.5</v>
      </c>
      <c r="T112" s="221" t="e">
        <f>#REF!/#REF!*100</f>
        <v>#REF!</v>
      </c>
      <c r="U112" s="221" t="e">
        <f>#REF!/#REF!*100</f>
        <v>#REF!</v>
      </c>
      <c r="V112" s="191">
        <f t="shared" si="93"/>
        <v>10000</v>
      </c>
      <c r="W112" s="191">
        <f t="shared" si="93"/>
        <v>0</v>
      </c>
      <c r="X112" s="191">
        <f t="shared" si="93"/>
        <v>0</v>
      </c>
      <c r="Y112" s="191">
        <f t="shared" si="93"/>
        <v>0</v>
      </c>
      <c r="Z112" s="191"/>
    </row>
    <row r="113" spans="1:26" s="42" customFormat="1" x14ac:dyDescent="0.25">
      <c r="A113" s="10">
        <v>4221</v>
      </c>
      <c r="B113" s="5" t="s">
        <v>75</v>
      </c>
      <c r="C113" s="5"/>
      <c r="D113" s="5"/>
      <c r="E113" s="5"/>
      <c r="F113" s="5"/>
      <c r="G113" s="5"/>
      <c r="H113" s="5"/>
      <c r="I113" s="5"/>
      <c r="J113" s="194">
        <v>1432.5</v>
      </c>
      <c r="K113" s="6">
        <v>15000</v>
      </c>
      <c r="L113" s="194">
        <v>5000</v>
      </c>
      <c r="M113" s="194">
        <v>5000</v>
      </c>
      <c r="N113" s="194">
        <v>380000</v>
      </c>
      <c r="O113" s="194">
        <v>0</v>
      </c>
      <c r="P113" s="195">
        <v>370300</v>
      </c>
      <c r="Q113" s="196">
        <v>2118.25</v>
      </c>
      <c r="R113" s="197">
        <v>17717</v>
      </c>
      <c r="S113" s="196">
        <v>527.5</v>
      </c>
      <c r="T113" s="222" t="e">
        <f>#REF!/#REF!*100</f>
        <v>#REF!</v>
      </c>
      <c r="U113" s="222" t="e">
        <f>#REF!/#REF!*100</f>
        <v>#REF!</v>
      </c>
      <c r="V113" s="196">
        <v>10000</v>
      </c>
      <c r="W113" s="196"/>
      <c r="X113" s="196"/>
      <c r="Y113" s="196"/>
      <c r="Z113" s="196"/>
    </row>
    <row r="114" spans="1:26" s="42" customFormat="1" ht="10.15" customHeight="1" x14ac:dyDescent="0.25">
      <c r="A114" s="47" t="s">
        <v>31</v>
      </c>
      <c r="B114" s="18" t="s">
        <v>3557</v>
      </c>
      <c r="C114" s="18" t="s">
        <v>3556</v>
      </c>
      <c r="D114" s="18" t="s">
        <v>115</v>
      </c>
      <c r="E114" s="18" t="s">
        <v>117</v>
      </c>
      <c r="F114" s="18" t="s">
        <v>260</v>
      </c>
      <c r="G114" s="18" t="s">
        <v>261</v>
      </c>
      <c r="H114" s="18"/>
      <c r="I114" s="18"/>
      <c r="J114" s="201">
        <f>SUM(J116)</f>
        <v>0</v>
      </c>
      <c r="K114" s="19">
        <f>SUM(K116)</f>
        <v>0</v>
      </c>
      <c r="L114" s="208">
        <f>SUM(L116)</f>
        <v>0</v>
      </c>
      <c r="M114" s="208">
        <f t="shared" ref="M114:S114" si="94">SUM(M116)</f>
        <v>0</v>
      </c>
      <c r="N114" s="208">
        <f t="shared" si="94"/>
        <v>0</v>
      </c>
      <c r="O114" s="208">
        <f t="shared" si="94"/>
        <v>0</v>
      </c>
      <c r="P114" s="208">
        <f t="shared" si="94"/>
        <v>0</v>
      </c>
      <c r="Q114" s="208">
        <f t="shared" si="94"/>
        <v>0</v>
      </c>
      <c r="R114" s="208">
        <f t="shared" si="94"/>
        <v>18111</v>
      </c>
      <c r="S114" s="208">
        <f t="shared" si="94"/>
        <v>0</v>
      </c>
      <c r="T114" s="223"/>
      <c r="U114" s="223"/>
      <c r="V114" s="208">
        <f t="shared" ref="V114:Y114" si="95">SUM(V116)</f>
        <v>18111</v>
      </c>
      <c r="W114" s="208">
        <f t="shared" si="95"/>
        <v>0</v>
      </c>
      <c r="X114" s="208">
        <f t="shared" si="95"/>
        <v>0</v>
      </c>
      <c r="Y114" s="208">
        <f t="shared" si="95"/>
        <v>0</v>
      </c>
      <c r="Z114" s="208"/>
    </row>
    <row r="115" spans="1:26" s="42" customFormat="1" x14ac:dyDescent="0.25">
      <c r="A115" s="66">
        <v>4</v>
      </c>
      <c r="B115" s="67" t="s">
        <v>107</v>
      </c>
      <c r="C115" s="67"/>
      <c r="D115" s="67"/>
      <c r="E115" s="67"/>
      <c r="F115" s="67"/>
      <c r="G115" s="67"/>
      <c r="H115" s="67"/>
      <c r="I115" s="67"/>
      <c r="J115" s="188">
        <f>SUM(J116)</f>
        <v>0</v>
      </c>
      <c r="K115" s="68">
        <f>SUM(K116)</f>
        <v>0</v>
      </c>
      <c r="L115" s="188">
        <f t="shared" ref="L115:S115" si="96">SUM(L116)</f>
        <v>0</v>
      </c>
      <c r="M115" s="188">
        <f t="shared" si="96"/>
        <v>0</v>
      </c>
      <c r="N115" s="188">
        <f t="shared" si="96"/>
        <v>0</v>
      </c>
      <c r="O115" s="188">
        <f t="shared" si="96"/>
        <v>0</v>
      </c>
      <c r="P115" s="188">
        <f t="shared" si="96"/>
        <v>0</v>
      </c>
      <c r="Q115" s="188">
        <f t="shared" si="96"/>
        <v>0</v>
      </c>
      <c r="R115" s="188">
        <f t="shared" si="96"/>
        <v>18111</v>
      </c>
      <c r="S115" s="188">
        <f t="shared" si="96"/>
        <v>0</v>
      </c>
      <c r="T115" s="221"/>
      <c r="U115" s="221"/>
      <c r="V115" s="188">
        <f t="shared" ref="V115:Y115" si="97">SUM(V116)</f>
        <v>18111</v>
      </c>
      <c r="W115" s="188">
        <f t="shared" si="97"/>
        <v>0</v>
      </c>
      <c r="X115" s="188">
        <f t="shared" si="97"/>
        <v>0</v>
      </c>
      <c r="Y115" s="188">
        <f t="shared" si="97"/>
        <v>0</v>
      </c>
      <c r="Z115" s="188"/>
    </row>
    <row r="116" spans="1:26" s="42" customFormat="1" x14ac:dyDescent="0.25">
      <c r="A116" s="69">
        <v>42</v>
      </c>
      <c r="B116" s="70" t="s">
        <v>90</v>
      </c>
      <c r="C116" s="70"/>
      <c r="D116" s="70"/>
      <c r="E116" s="70"/>
      <c r="F116" s="70"/>
      <c r="G116" s="70"/>
      <c r="H116" s="70"/>
      <c r="I116" s="70"/>
      <c r="J116" s="190">
        <f t="shared" ref="J116:S117" si="98">SUM(J117)</f>
        <v>0</v>
      </c>
      <c r="K116" s="71">
        <f t="shared" si="98"/>
        <v>0</v>
      </c>
      <c r="L116" s="192">
        <f t="shared" si="98"/>
        <v>0</v>
      </c>
      <c r="M116" s="192">
        <f t="shared" si="98"/>
        <v>0</v>
      </c>
      <c r="N116" s="192">
        <f t="shared" si="98"/>
        <v>0</v>
      </c>
      <c r="O116" s="192">
        <f t="shared" si="98"/>
        <v>0</v>
      </c>
      <c r="P116" s="192">
        <f t="shared" si="98"/>
        <v>0</v>
      </c>
      <c r="Q116" s="192">
        <f t="shared" si="98"/>
        <v>0</v>
      </c>
      <c r="R116" s="192">
        <f t="shared" si="98"/>
        <v>18111</v>
      </c>
      <c r="S116" s="192">
        <f t="shared" si="98"/>
        <v>0</v>
      </c>
      <c r="T116" s="221"/>
      <c r="U116" s="221"/>
      <c r="V116" s="192">
        <f t="shared" ref="V116:Y117" si="99">SUM(V117)</f>
        <v>18111</v>
      </c>
      <c r="W116" s="192">
        <f t="shared" si="99"/>
        <v>0</v>
      </c>
      <c r="X116" s="192">
        <f t="shared" si="99"/>
        <v>0</v>
      </c>
      <c r="Y116" s="192">
        <f t="shared" si="99"/>
        <v>0</v>
      </c>
      <c r="Z116" s="192"/>
    </row>
    <row r="117" spans="1:26" s="42" customFormat="1" x14ac:dyDescent="0.25">
      <c r="A117" s="69">
        <v>422</v>
      </c>
      <c r="B117" s="70" t="s">
        <v>25</v>
      </c>
      <c r="C117" s="70"/>
      <c r="D117" s="70"/>
      <c r="E117" s="70"/>
      <c r="F117" s="70"/>
      <c r="G117" s="70"/>
      <c r="H117" s="70"/>
      <c r="I117" s="70"/>
      <c r="J117" s="190">
        <f t="shared" si="98"/>
        <v>0</v>
      </c>
      <c r="K117" s="71">
        <f t="shared" si="98"/>
        <v>0</v>
      </c>
      <c r="L117" s="192">
        <f t="shared" si="98"/>
        <v>0</v>
      </c>
      <c r="M117" s="192">
        <f t="shared" si="98"/>
        <v>0</v>
      </c>
      <c r="N117" s="192">
        <f t="shared" si="98"/>
        <v>0</v>
      </c>
      <c r="O117" s="192">
        <f t="shared" si="98"/>
        <v>0</v>
      </c>
      <c r="P117" s="192">
        <f t="shared" si="98"/>
        <v>0</v>
      </c>
      <c r="Q117" s="192">
        <f t="shared" si="98"/>
        <v>0</v>
      </c>
      <c r="R117" s="192">
        <f t="shared" si="98"/>
        <v>18111</v>
      </c>
      <c r="S117" s="192">
        <f t="shared" si="98"/>
        <v>0</v>
      </c>
      <c r="T117" s="221"/>
      <c r="U117" s="221"/>
      <c r="V117" s="192">
        <f t="shared" si="99"/>
        <v>18111</v>
      </c>
      <c r="W117" s="192">
        <f t="shared" si="99"/>
        <v>0</v>
      </c>
      <c r="X117" s="192">
        <f t="shared" si="99"/>
        <v>0</v>
      </c>
      <c r="Y117" s="192">
        <f t="shared" si="99"/>
        <v>0</v>
      </c>
      <c r="Z117" s="192"/>
    </row>
    <row r="118" spans="1:26" x14ac:dyDescent="0.25">
      <c r="A118" s="10">
        <v>4221</v>
      </c>
      <c r="B118" s="5" t="s">
        <v>75</v>
      </c>
      <c r="C118" s="5"/>
      <c r="D118" s="5"/>
      <c r="E118" s="5"/>
      <c r="F118" s="5"/>
      <c r="G118" s="5"/>
      <c r="H118" s="5"/>
      <c r="I118" s="5"/>
      <c r="J118" s="194">
        <v>0</v>
      </c>
      <c r="K118" s="6"/>
      <c r="L118" s="194"/>
      <c r="M118" s="194"/>
      <c r="N118" s="194"/>
      <c r="O118" s="194"/>
      <c r="P118" s="195"/>
      <c r="Q118" s="196"/>
      <c r="R118" s="197">
        <v>18111</v>
      </c>
      <c r="S118" s="196"/>
      <c r="T118" s="222"/>
      <c r="U118" s="222"/>
      <c r="V118" s="196">
        <v>18111</v>
      </c>
      <c r="W118" s="196"/>
      <c r="X118" s="196"/>
      <c r="Y118" s="196"/>
      <c r="Z118" s="196"/>
    </row>
    <row r="119" spans="1:26" s="42" customFormat="1" ht="32.25" customHeight="1" x14ac:dyDescent="0.25">
      <c r="A119" s="40" t="s">
        <v>6</v>
      </c>
      <c r="B119" s="14" t="s">
        <v>36</v>
      </c>
      <c r="C119" s="14"/>
      <c r="D119" s="14"/>
      <c r="E119" s="14"/>
      <c r="F119" s="14"/>
      <c r="G119" s="14"/>
      <c r="H119" s="14"/>
      <c r="I119" s="14"/>
      <c r="J119" s="184">
        <f t="shared" ref="J119:S119" si="100">SUM(J120)</f>
        <v>162176.5</v>
      </c>
      <c r="K119" s="15">
        <f t="shared" si="100"/>
        <v>178516</v>
      </c>
      <c r="L119" s="184">
        <f t="shared" si="100"/>
        <v>139650</v>
      </c>
      <c r="M119" s="184">
        <f t="shared" si="100"/>
        <v>70700</v>
      </c>
      <c r="N119" s="184">
        <f t="shared" si="100"/>
        <v>63100</v>
      </c>
      <c r="O119" s="184">
        <f t="shared" si="100"/>
        <v>140995</v>
      </c>
      <c r="P119" s="185">
        <f t="shared" si="100"/>
        <v>66145</v>
      </c>
      <c r="Q119" s="185">
        <f t="shared" si="100"/>
        <v>28256.61</v>
      </c>
      <c r="R119" s="185">
        <f t="shared" si="100"/>
        <v>184019</v>
      </c>
      <c r="S119" s="185">
        <f t="shared" si="100"/>
        <v>49642.789999999994</v>
      </c>
      <c r="T119" s="219" t="e">
        <f>#REF!/#REF!*100</f>
        <v>#REF!</v>
      </c>
      <c r="U119" s="219" t="e">
        <f>#REF!/#REF!*100</f>
        <v>#REF!</v>
      </c>
      <c r="V119" s="185">
        <f t="shared" ref="V119:Y119" si="101">SUM(V120)</f>
        <v>0</v>
      </c>
      <c r="W119" s="185">
        <f t="shared" si="101"/>
        <v>0</v>
      </c>
      <c r="X119" s="185">
        <f t="shared" si="101"/>
        <v>0</v>
      </c>
      <c r="Y119" s="185">
        <f t="shared" si="101"/>
        <v>0</v>
      </c>
      <c r="Z119" s="185"/>
    </row>
    <row r="120" spans="1:26" s="42" customFormat="1" ht="16.149999999999999" customHeight="1" x14ac:dyDescent="0.25">
      <c r="A120" s="44" t="s">
        <v>30</v>
      </c>
      <c r="B120" s="3" t="s">
        <v>3555</v>
      </c>
      <c r="C120" s="3" t="s">
        <v>3554</v>
      </c>
      <c r="D120" s="16" t="s">
        <v>115</v>
      </c>
      <c r="E120" s="16" t="s">
        <v>116</v>
      </c>
      <c r="F120" s="3" t="s">
        <v>257</v>
      </c>
      <c r="G120" s="3" t="s">
        <v>258</v>
      </c>
      <c r="H120" s="3"/>
      <c r="I120" s="3"/>
      <c r="J120" s="206">
        <f t="shared" ref="J120:O120" si="102">SUM(J121+J136)</f>
        <v>162176.5</v>
      </c>
      <c r="K120" s="17">
        <f t="shared" si="102"/>
        <v>178516</v>
      </c>
      <c r="L120" s="206">
        <f t="shared" si="102"/>
        <v>139650</v>
      </c>
      <c r="M120" s="206">
        <f t="shared" si="102"/>
        <v>70700</v>
      </c>
      <c r="N120" s="206">
        <f t="shared" si="102"/>
        <v>63100</v>
      </c>
      <c r="O120" s="206">
        <f t="shared" si="102"/>
        <v>140995</v>
      </c>
      <c r="P120" s="207">
        <f t="shared" ref="P120:S120" si="103">SUM(P121+P136)</f>
        <v>66145</v>
      </c>
      <c r="Q120" s="207">
        <f>SUM(Q121+Q139)</f>
        <v>28256.61</v>
      </c>
      <c r="R120" s="207">
        <f t="shared" si="103"/>
        <v>184019</v>
      </c>
      <c r="S120" s="207">
        <f t="shared" si="103"/>
        <v>49642.789999999994</v>
      </c>
      <c r="T120" s="220" t="e">
        <f>#REF!/#REF!*100</f>
        <v>#REF!</v>
      </c>
      <c r="U120" s="220" t="e">
        <f>#REF!/#REF!*100</f>
        <v>#REF!</v>
      </c>
      <c r="V120" s="207">
        <f t="shared" ref="V120:Y120" si="104">SUM(V121+V136)</f>
        <v>0</v>
      </c>
      <c r="W120" s="207">
        <f t="shared" si="104"/>
        <v>0</v>
      </c>
      <c r="X120" s="207">
        <f t="shared" si="104"/>
        <v>0</v>
      </c>
      <c r="Y120" s="207">
        <f t="shared" si="104"/>
        <v>0</v>
      </c>
      <c r="Z120" s="207"/>
    </row>
    <row r="121" spans="1:26" s="42" customFormat="1" x14ac:dyDescent="0.25">
      <c r="A121" s="66">
        <v>3</v>
      </c>
      <c r="B121" s="67" t="s">
        <v>108</v>
      </c>
      <c r="C121" s="67"/>
      <c r="D121" s="67"/>
      <c r="E121" s="67"/>
      <c r="F121" s="67"/>
      <c r="G121" s="67"/>
      <c r="H121" s="67"/>
      <c r="I121" s="67"/>
      <c r="J121" s="188">
        <f t="shared" ref="J121:O121" si="105">SUM(J122+J132)</f>
        <v>57846.509999999995</v>
      </c>
      <c r="K121" s="68">
        <f t="shared" si="105"/>
        <v>67945</v>
      </c>
      <c r="L121" s="188">
        <f t="shared" si="105"/>
        <v>64650</v>
      </c>
      <c r="M121" s="188">
        <f t="shared" ref="M121" si="106">SUM(M122+M132)</f>
        <v>70700</v>
      </c>
      <c r="N121" s="188">
        <f t="shared" si="105"/>
        <v>63100</v>
      </c>
      <c r="O121" s="188">
        <f t="shared" si="105"/>
        <v>65995</v>
      </c>
      <c r="P121" s="189">
        <f t="shared" ref="P121:S121" si="107">SUM(P122+P132)</f>
        <v>66145</v>
      </c>
      <c r="Q121" s="189">
        <f>SUM(Q122+Q134)</f>
        <v>12077.85</v>
      </c>
      <c r="R121" s="189">
        <f t="shared" si="107"/>
        <v>67708</v>
      </c>
      <c r="S121" s="189">
        <f t="shared" si="107"/>
        <v>22409.899999999998</v>
      </c>
      <c r="T121" s="221" t="e">
        <f>#REF!/#REF!*100</f>
        <v>#REF!</v>
      </c>
      <c r="U121" s="221" t="e">
        <f>#REF!/#REF!*100</f>
        <v>#REF!</v>
      </c>
      <c r="V121" s="189">
        <f t="shared" ref="V121:Y121" si="108">SUM(V122+V132)</f>
        <v>0</v>
      </c>
      <c r="W121" s="189">
        <f t="shared" si="108"/>
        <v>0</v>
      </c>
      <c r="X121" s="189">
        <f t="shared" si="108"/>
        <v>0</v>
      </c>
      <c r="Y121" s="189">
        <f t="shared" si="108"/>
        <v>0</v>
      </c>
      <c r="Z121" s="189"/>
    </row>
    <row r="122" spans="1:26" s="42" customFormat="1" x14ac:dyDescent="0.25">
      <c r="A122" s="69">
        <v>32</v>
      </c>
      <c r="B122" s="70" t="s">
        <v>21</v>
      </c>
      <c r="C122" s="70"/>
      <c r="D122" s="70"/>
      <c r="E122" s="70"/>
      <c r="F122" s="70"/>
      <c r="G122" s="70"/>
      <c r="H122" s="70"/>
      <c r="I122" s="70"/>
      <c r="J122" s="190">
        <f t="shared" ref="J122:O122" si="109">SUM(J123+J127+J130)</f>
        <v>47026.35</v>
      </c>
      <c r="K122" s="71">
        <f t="shared" si="109"/>
        <v>61145</v>
      </c>
      <c r="L122" s="190">
        <f t="shared" si="109"/>
        <v>62200</v>
      </c>
      <c r="M122" s="190">
        <f t="shared" ref="M122" si="110">SUM(M123+M127+M130)</f>
        <v>70700</v>
      </c>
      <c r="N122" s="190">
        <f t="shared" si="109"/>
        <v>63100</v>
      </c>
      <c r="O122" s="190">
        <f t="shared" si="109"/>
        <v>63545</v>
      </c>
      <c r="P122" s="191">
        <f t="shared" ref="P122:S122" si="111">SUM(P123+P127+P130)</f>
        <v>66145</v>
      </c>
      <c r="Q122" s="191">
        <f t="shared" si="111"/>
        <v>11614.95</v>
      </c>
      <c r="R122" s="191">
        <f t="shared" si="111"/>
        <v>53296</v>
      </c>
      <c r="S122" s="191">
        <f t="shared" si="111"/>
        <v>16506.419999999998</v>
      </c>
      <c r="T122" s="221" t="e">
        <f>#REF!/#REF!*100</f>
        <v>#REF!</v>
      </c>
      <c r="U122" s="221" t="e">
        <f>#REF!/#REF!*100</f>
        <v>#REF!</v>
      </c>
      <c r="V122" s="191">
        <f t="shared" ref="V122:Y122" si="112">SUM(V123+V127+V130)</f>
        <v>0</v>
      </c>
      <c r="W122" s="191">
        <f t="shared" si="112"/>
        <v>0</v>
      </c>
      <c r="X122" s="191">
        <f t="shared" si="112"/>
        <v>0</v>
      </c>
      <c r="Y122" s="191">
        <f t="shared" si="112"/>
        <v>0</v>
      </c>
      <c r="Z122" s="191"/>
    </row>
    <row r="123" spans="1:26" s="42" customFormat="1" x14ac:dyDescent="0.25">
      <c r="A123" s="72">
        <v>322</v>
      </c>
      <c r="B123" s="73" t="s">
        <v>15</v>
      </c>
      <c r="C123" s="73"/>
      <c r="D123" s="73"/>
      <c r="E123" s="73"/>
      <c r="F123" s="73"/>
      <c r="G123" s="73"/>
      <c r="H123" s="73"/>
      <c r="I123" s="73"/>
      <c r="J123" s="209">
        <f t="shared" ref="J123:O123" si="113">SUM(J124:J126)</f>
        <v>24584.48</v>
      </c>
      <c r="K123" s="74">
        <f t="shared" si="113"/>
        <v>34200</v>
      </c>
      <c r="L123" s="209">
        <f t="shared" si="113"/>
        <v>28300</v>
      </c>
      <c r="M123" s="209">
        <f t="shared" ref="M123" si="114">SUM(M124:M126)</f>
        <v>36800</v>
      </c>
      <c r="N123" s="209">
        <f t="shared" si="113"/>
        <v>28800</v>
      </c>
      <c r="O123" s="209">
        <f t="shared" si="113"/>
        <v>35200</v>
      </c>
      <c r="P123" s="210">
        <f t="shared" ref="P123:S123" si="115">SUM(P124:P126)</f>
        <v>37800</v>
      </c>
      <c r="Q123" s="210">
        <f t="shared" si="115"/>
        <v>8301.34</v>
      </c>
      <c r="R123" s="210">
        <f t="shared" si="115"/>
        <v>30070</v>
      </c>
      <c r="S123" s="210">
        <f t="shared" si="115"/>
        <v>10945.73</v>
      </c>
      <c r="T123" s="221" t="e">
        <f>#REF!/#REF!*100</f>
        <v>#REF!</v>
      </c>
      <c r="U123" s="221" t="e">
        <f>#REF!/#REF!*100</f>
        <v>#REF!</v>
      </c>
      <c r="V123" s="210">
        <f t="shared" ref="V123:Y123" si="116">SUM(V124:V126)</f>
        <v>0</v>
      </c>
      <c r="W123" s="210">
        <f t="shared" si="116"/>
        <v>0</v>
      </c>
      <c r="X123" s="210">
        <f t="shared" si="116"/>
        <v>0</v>
      </c>
      <c r="Y123" s="210">
        <f t="shared" si="116"/>
        <v>0</v>
      </c>
      <c r="Z123" s="210"/>
    </row>
    <row r="124" spans="1:26" x14ac:dyDescent="0.25">
      <c r="A124" s="10">
        <v>3223</v>
      </c>
      <c r="B124" s="5" t="s">
        <v>60</v>
      </c>
      <c r="C124" s="5"/>
      <c r="D124" s="5"/>
      <c r="E124" s="5"/>
      <c r="F124" s="5"/>
      <c r="G124" s="5"/>
      <c r="H124" s="5"/>
      <c r="I124" s="5"/>
      <c r="J124" s="194">
        <v>21086.28</v>
      </c>
      <c r="K124" s="6">
        <v>24000</v>
      </c>
      <c r="L124" s="194">
        <v>26000</v>
      </c>
      <c r="M124" s="194">
        <v>28600</v>
      </c>
      <c r="N124" s="194">
        <v>28600</v>
      </c>
      <c r="O124" s="194">
        <v>26000</v>
      </c>
      <c r="P124" s="195">
        <v>28600</v>
      </c>
      <c r="Q124" s="196">
        <v>7278.18</v>
      </c>
      <c r="R124" s="197">
        <v>23226</v>
      </c>
      <c r="S124" s="196">
        <v>8139.83</v>
      </c>
      <c r="T124" s="222" t="e">
        <f>#REF!/#REF!*100</f>
        <v>#REF!</v>
      </c>
      <c r="U124" s="222" t="e">
        <f>#REF!/#REF!*100</f>
        <v>#REF!</v>
      </c>
      <c r="V124" s="196"/>
      <c r="W124" s="196"/>
      <c r="X124" s="196"/>
      <c r="Y124" s="196"/>
      <c r="Z124" s="196"/>
    </row>
    <row r="125" spans="1:26" x14ac:dyDescent="0.25">
      <c r="A125" s="10">
        <v>3224</v>
      </c>
      <c r="B125" s="5" t="s">
        <v>34</v>
      </c>
      <c r="C125" s="5"/>
      <c r="D125" s="5"/>
      <c r="E125" s="5"/>
      <c r="F125" s="5"/>
      <c r="G125" s="5"/>
      <c r="H125" s="5"/>
      <c r="I125" s="5"/>
      <c r="J125" s="194">
        <v>46.9</v>
      </c>
      <c r="K125" s="6">
        <v>200</v>
      </c>
      <c r="L125" s="194">
        <v>200</v>
      </c>
      <c r="M125" s="194">
        <v>200</v>
      </c>
      <c r="N125" s="194">
        <v>200</v>
      </c>
      <c r="O125" s="194">
        <v>200</v>
      </c>
      <c r="P125" s="195">
        <v>200</v>
      </c>
      <c r="Q125" s="196"/>
      <c r="R125" s="197">
        <v>199</v>
      </c>
      <c r="S125" s="196">
        <v>46.9</v>
      </c>
      <c r="T125" s="222"/>
      <c r="U125" s="222" t="e">
        <f>#REF!/#REF!*100</f>
        <v>#REF!</v>
      </c>
      <c r="V125" s="196"/>
      <c r="W125" s="196"/>
      <c r="X125" s="196"/>
      <c r="Y125" s="196"/>
      <c r="Z125" s="196"/>
    </row>
    <row r="126" spans="1:26" s="42" customFormat="1" x14ac:dyDescent="0.25">
      <c r="A126" s="10">
        <v>3225</v>
      </c>
      <c r="B126" s="5" t="s">
        <v>61</v>
      </c>
      <c r="C126" s="5"/>
      <c r="D126" s="5"/>
      <c r="E126" s="5"/>
      <c r="F126" s="5"/>
      <c r="G126" s="5"/>
      <c r="H126" s="5"/>
      <c r="I126" s="5"/>
      <c r="J126" s="194">
        <v>3451.3</v>
      </c>
      <c r="K126" s="6">
        <v>10000</v>
      </c>
      <c r="L126" s="194">
        <v>2100</v>
      </c>
      <c r="M126" s="194">
        <v>8000</v>
      </c>
      <c r="N126" s="194"/>
      <c r="O126" s="194">
        <v>9000</v>
      </c>
      <c r="P126" s="195">
        <v>9000</v>
      </c>
      <c r="Q126" s="196">
        <v>1023.16</v>
      </c>
      <c r="R126" s="197">
        <v>6645</v>
      </c>
      <c r="S126" s="196">
        <v>2759</v>
      </c>
      <c r="T126" s="222" t="e">
        <f>#REF!/#REF!*100</f>
        <v>#REF!</v>
      </c>
      <c r="U126" s="222" t="e">
        <f>#REF!/#REF!*100</f>
        <v>#REF!</v>
      </c>
      <c r="V126" s="196"/>
      <c r="W126" s="196"/>
      <c r="X126" s="196"/>
      <c r="Y126" s="196"/>
      <c r="Z126" s="196"/>
    </row>
    <row r="127" spans="1:26" s="42" customFormat="1" x14ac:dyDescent="0.25">
      <c r="A127" s="69">
        <v>323</v>
      </c>
      <c r="B127" s="70" t="s">
        <v>17</v>
      </c>
      <c r="C127" s="70"/>
      <c r="D127" s="70"/>
      <c r="E127" s="70"/>
      <c r="F127" s="70"/>
      <c r="G127" s="70"/>
      <c r="H127" s="70"/>
      <c r="I127" s="70"/>
      <c r="J127" s="190">
        <f t="shared" ref="J127:O127" si="117">SUM(J128:J129)</f>
        <v>13412.15</v>
      </c>
      <c r="K127" s="71">
        <f t="shared" si="117"/>
        <v>18145</v>
      </c>
      <c r="L127" s="190">
        <f t="shared" si="117"/>
        <v>19900</v>
      </c>
      <c r="M127" s="190">
        <f t="shared" si="117"/>
        <v>19900</v>
      </c>
      <c r="N127" s="190">
        <f t="shared" si="117"/>
        <v>20300</v>
      </c>
      <c r="O127" s="190">
        <f t="shared" si="117"/>
        <v>19545</v>
      </c>
      <c r="P127" s="191">
        <f t="shared" ref="P127:S127" si="118">SUM(P128:P129)</f>
        <v>19545</v>
      </c>
      <c r="Q127" s="191">
        <f>SUM(Q128:Q129)</f>
        <v>2109.4</v>
      </c>
      <c r="R127" s="191">
        <f t="shared" si="118"/>
        <v>15263</v>
      </c>
      <c r="S127" s="191">
        <f t="shared" si="118"/>
        <v>5022.1000000000004</v>
      </c>
      <c r="T127" s="221" t="e">
        <f>#REF!/#REF!*100</f>
        <v>#REF!</v>
      </c>
      <c r="U127" s="221" t="e">
        <f>#REF!/#REF!*100</f>
        <v>#REF!</v>
      </c>
      <c r="V127" s="191">
        <f t="shared" ref="V127:Y127" si="119">SUM(V128:V129)</f>
        <v>0</v>
      </c>
      <c r="W127" s="191">
        <f t="shared" si="119"/>
        <v>0</v>
      </c>
      <c r="X127" s="191">
        <f t="shared" si="119"/>
        <v>0</v>
      </c>
      <c r="Y127" s="191">
        <f t="shared" si="119"/>
        <v>0</v>
      </c>
      <c r="Z127" s="191"/>
    </row>
    <row r="128" spans="1:26" s="42" customFormat="1" x14ac:dyDescent="0.25">
      <c r="A128" s="10">
        <v>3232</v>
      </c>
      <c r="B128" s="5" t="s">
        <v>62</v>
      </c>
      <c r="C128" s="5"/>
      <c r="D128" s="5"/>
      <c r="E128" s="5"/>
      <c r="F128" s="5"/>
      <c r="G128" s="5"/>
      <c r="H128" s="5"/>
      <c r="I128" s="5"/>
      <c r="J128" s="194">
        <v>9659.8799999999992</v>
      </c>
      <c r="K128" s="6">
        <v>13500</v>
      </c>
      <c r="L128" s="194">
        <v>14900</v>
      </c>
      <c r="M128" s="194">
        <v>14900</v>
      </c>
      <c r="N128" s="194">
        <v>15300</v>
      </c>
      <c r="O128" s="194">
        <v>14900</v>
      </c>
      <c r="P128" s="195">
        <v>14900</v>
      </c>
      <c r="Q128" s="196">
        <v>1442.25</v>
      </c>
      <c r="R128" s="197">
        <v>10618</v>
      </c>
      <c r="S128" s="196">
        <v>4344.0200000000004</v>
      </c>
      <c r="T128" s="222" t="e">
        <f>#REF!/#REF!*100</f>
        <v>#REF!</v>
      </c>
      <c r="U128" s="222" t="e">
        <f>#REF!/#REF!*100</f>
        <v>#REF!</v>
      </c>
      <c r="V128" s="196"/>
      <c r="W128" s="196"/>
      <c r="X128" s="196"/>
      <c r="Y128" s="196"/>
      <c r="Z128" s="196"/>
    </row>
    <row r="129" spans="1:26" x14ac:dyDescent="0.25">
      <c r="A129" s="10">
        <v>3239</v>
      </c>
      <c r="B129" s="5" t="s">
        <v>96</v>
      </c>
      <c r="C129" s="5"/>
      <c r="D129" s="5"/>
      <c r="E129" s="5"/>
      <c r="F129" s="5"/>
      <c r="G129" s="5"/>
      <c r="H129" s="5"/>
      <c r="I129" s="5"/>
      <c r="J129" s="194">
        <v>3752.27</v>
      </c>
      <c r="K129" s="6">
        <v>4645</v>
      </c>
      <c r="L129" s="194">
        <v>5000</v>
      </c>
      <c r="M129" s="194">
        <v>5000</v>
      </c>
      <c r="N129" s="194">
        <v>5000</v>
      </c>
      <c r="O129" s="194">
        <v>4645</v>
      </c>
      <c r="P129" s="195">
        <v>4645</v>
      </c>
      <c r="Q129" s="196">
        <v>667.15</v>
      </c>
      <c r="R129" s="197">
        <v>4645</v>
      </c>
      <c r="S129" s="196">
        <v>678.08</v>
      </c>
      <c r="T129" s="222" t="e">
        <f>#REF!/#REF!*100</f>
        <v>#REF!</v>
      </c>
      <c r="U129" s="222" t="e">
        <f>#REF!/#REF!*100</f>
        <v>#REF!</v>
      </c>
      <c r="V129" s="196"/>
      <c r="W129" s="196"/>
      <c r="X129" s="196"/>
      <c r="Y129" s="196"/>
      <c r="Z129" s="196"/>
    </row>
    <row r="130" spans="1:26" x14ac:dyDescent="0.25">
      <c r="A130" s="69">
        <v>329</v>
      </c>
      <c r="B130" s="70" t="s">
        <v>20</v>
      </c>
      <c r="C130" s="70"/>
      <c r="D130" s="70"/>
      <c r="E130" s="70"/>
      <c r="F130" s="70"/>
      <c r="G130" s="70"/>
      <c r="H130" s="70"/>
      <c r="I130" s="70"/>
      <c r="J130" s="190">
        <f t="shared" ref="J130:S130" si="120">SUM(J131)</f>
        <v>9029.7199999999993</v>
      </c>
      <c r="K130" s="71">
        <f t="shared" si="120"/>
        <v>8800</v>
      </c>
      <c r="L130" s="190">
        <f t="shared" si="120"/>
        <v>14000</v>
      </c>
      <c r="M130" s="190">
        <f t="shared" si="120"/>
        <v>14000</v>
      </c>
      <c r="N130" s="190">
        <f t="shared" si="120"/>
        <v>14000</v>
      </c>
      <c r="O130" s="190">
        <f t="shared" si="120"/>
        <v>8800</v>
      </c>
      <c r="P130" s="191">
        <f t="shared" si="120"/>
        <v>8800</v>
      </c>
      <c r="Q130" s="191">
        <f t="shared" si="120"/>
        <v>1204.21</v>
      </c>
      <c r="R130" s="191">
        <f t="shared" si="120"/>
        <v>7963</v>
      </c>
      <c r="S130" s="191">
        <f t="shared" si="120"/>
        <v>538.59</v>
      </c>
      <c r="T130" s="221" t="e">
        <f>#REF!/#REF!*100</f>
        <v>#REF!</v>
      </c>
      <c r="U130" s="221" t="e">
        <f>#REF!/#REF!*100</f>
        <v>#REF!</v>
      </c>
      <c r="V130" s="191">
        <f t="shared" ref="V130:Y130" si="121">SUM(V131)</f>
        <v>0</v>
      </c>
      <c r="W130" s="191">
        <f t="shared" si="121"/>
        <v>0</v>
      </c>
      <c r="X130" s="191">
        <f t="shared" si="121"/>
        <v>0</v>
      </c>
      <c r="Y130" s="191">
        <f t="shared" si="121"/>
        <v>0</v>
      </c>
      <c r="Z130" s="191"/>
    </row>
    <row r="131" spans="1:26" s="42" customFormat="1" x14ac:dyDescent="0.25">
      <c r="A131" s="10">
        <v>3292</v>
      </c>
      <c r="B131" s="5" t="s">
        <v>18</v>
      </c>
      <c r="C131" s="5"/>
      <c r="D131" s="5"/>
      <c r="E131" s="5"/>
      <c r="F131" s="5"/>
      <c r="G131" s="5"/>
      <c r="H131" s="5"/>
      <c r="I131" s="5"/>
      <c r="J131" s="194">
        <v>9029.7199999999993</v>
      </c>
      <c r="K131" s="6">
        <v>8800</v>
      </c>
      <c r="L131" s="194">
        <v>14000</v>
      </c>
      <c r="M131" s="194">
        <v>14000</v>
      </c>
      <c r="N131" s="194">
        <v>14000</v>
      </c>
      <c r="O131" s="194">
        <v>8800</v>
      </c>
      <c r="P131" s="195">
        <v>8800</v>
      </c>
      <c r="Q131" s="196">
        <v>1204.21</v>
      </c>
      <c r="R131" s="197">
        <v>7963</v>
      </c>
      <c r="S131" s="196">
        <v>538.59</v>
      </c>
      <c r="T131" s="222" t="e">
        <f>#REF!/#REF!*100</f>
        <v>#REF!</v>
      </c>
      <c r="U131" s="222" t="e">
        <f>#REF!/#REF!*100</f>
        <v>#REF!</v>
      </c>
      <c r="V131" s="196"/>
      <c r="W131" s="196"/>
      <c r="X131" s="196"/>
      <c r="Y131" s="196"/>
      <c r="Z131" s="196"/>
    </row>
    <row r="132" spans="1:26" s="42" customFormat="1" x14ac:dyDescent="0.25">
      <c r="A132" s="69">
        <v>34</v>
      </c>
      <c r="B132" s="70" t="s">
        <v>23</v>
      </c>
      <c r="C132" s="70"/>
      <c r="D132" s="70"/>
      <c r="E132" s="70"/>
      <c r="F132" s="70"/>
      <c r="G132" s="70"/>
      <c r="H132" s="70"/>
      <c r="I132" s="70"/>
      <c r="J132" s="190">
        <f t="shared" ref="J132:S133" si="122">SUM(J133)</f>
        <v>10820.16</v>
      </c>
      <c r="K132" s="71">
        <f t="shared" si="122"/>
        <v>6800</v>
      </c>
      <c r="L132" s="190">
        <f t="shared" si="122"/>
        <v>2450</v>
      </c>
      <c r="M132" s="190">
        <f t="shared" si="122"/>
        <v>0</v>
      </c>
      <c r="N132" s="190">
        <f t="shared" si="122"/>
        <v>0</v>
      </c>
      <c r="O132" s="190">
        <f t="shared" si="122"/>
        <v>2450</v>
      </c>
      <c r="P132" s="191">
        <f t="shared" si="122"/>
        <v>0</v>
      </c>
      <c r="Q132" s="191">
        <f>(Q133)</f>
        <v>462.9</v>
      </c>
      <c r="R132" s="191">
        <f t="shared" si="122"/>
        <v>14412</v>
      </c>
      <c r="S132" s="191">
        <f t="shared" si="122"/>
        <v>5903.48</v>
      </c>
      <c r="T132" s="226" t="e">
        <f>#REF!/#REF!*100</f>
        <v>#REF!</v>
      </c>
      <c r="U132" s="221" t="e">
        <f>#REF!/#REF!*100</f>
        <v>#REF!</v>
      </c>
      <c r="V132" s="191">
        <f t="shared" ref="V132:Y133" si="123">SUM(V133)</f>
        <v>0</v>
      </c>
      <c r="W132" s="191">
        <f t="shared" si="123"/>
        <v>0</v>
      </c>
      <c r="X132" s="191">
        <f t="shared" si="123"/>
        <v>0</v>
      </c>
      <c r="Y132" s="191">
        <f t="shared" si="123"/>
        <v>0</v>
      </c>
      <c r="Z132" s="191"/>
    </row>
    <row r="133" spans="1:26" s="42" customFormat="1" x14ac:dyDescent="0.25">
      <c r="A133" s="69">
        <v>342</v>
      </c>
      <c r="B133" s="70" t="s">
        <v>33</v>
      </c>
      <c r="C133" s="70"/>
      <c r="D133" s="70"/>
      <c r="E133" s="70"/>
      <c r="F133" s="70"/>
      <c r="G133" s="70"/>
      <c r="H133" s="70"/>
      <c r="I133" s="70"/>
      <c r="J133" s="190">
        <f t="shared" si="122"/>
        <v>10820.16</v>
      </c>
      <c r="K133" s="71">
        <f t="shared" si="122"/>
        <v>6800</v>
      </c>
      <c r="L133" s="190">
        <f t="shared" si="122"/>
        <v>2450</v>
      </c>
      <c r="M133" s="190">
        <f t="shared" si="122"/>
        <v>0</v>
      </c>
      <c r="N133" s="190">
        <f t="shared" si="122"/>
        <v>0</v>
      </c>
      <c r="O133" s="190">
        <f t="shared" si="122"/>
        <v>2450</v>
      </c>
      <c r="P133" s="191">
        <f t="shared" si="122"/>
        <v>0</v>
      </c>
      <c r="Q133" s="191">
        <f t="shared" si="122"/>
        <v>462.9</v>
      </c>
      <c r="R133" s="191">
        <f t="shared" si="122"/>
        <v>14412</v>
      </c>
      <c r="S133" s="191">
        <f t="shared" si="122"/>
        <v>5903.48</v>
      </c>
      <c r="T133" s="221" t="e">
        <f>#REF!/#REF!*100</f>
        <v>#REF!</v>
      </c>
      <c r="U133" s="221" t="e">
        <f>#REF!/#REF!*100</f>
        <v>#REF!</v>
      </c>
      <c r="V133" s="191">
        <f t="shared" si="123"/>
        <v>0</v>
      </c>
      <c r="W133" s="191">
        <f t="shared" si="123"/>
        <v>0</v>
      </c>
      <c r="X133" s="191">
        <f t="shared" si="123"/>
        <v>0</v>
      </c>
      <c r="Y133" s="191">
        <f t="shared" si="123"/>
        <v>0</v>
      </c>
      <c r="Z133" s="191"/>
    </row>
    <row r="134" spans="1:26" s="42" customFormat="1" ht="24" x14ac:dyDescent="0.25">
      <c r="A134" s="46">
        <v>3423</v>
      </c>
      <c r="B134" s="9" t="s">
        <v>63</v>
      </c>
      <c r="C134" s="9"/>
      <c r="D134" s="9"/>
      <c r="E134" s="9"/>
      <c r="F134" s="9"/>
      <c r="G134" s="9"/>
      <c r="H134" s="9"/>
      <c r="I134" s="9"/>
      <c r="J134" s="194">
        <v>10820.16</v>
      </c>
      <c r="K134" s="6">
        <v>6800</v>
      </c>
      <c r="L134" s="194">
        <v>2450</v>
      </c>
      <c r="M134" s="194"/>
      <c r="N134" s="194"/>
      <c r="O134" s="194">
        <v>2450</v>
      </c>
      <c r="P134" s="195"/>
      <c r="Q134" s="196">
        <v>462.9</v>
      </c>
      <c r="R134" s="197">
        <v>14412</v>
      </c>
      <c r="S134" s="196">
        <v>5903.48</v>
      </c>
      <c r="T134" s="222" t="e">
        <f>#REF!/#REF!*100</f>
        <v>#REF!</v>
      </c>
      <c r="U134" s="222" t="e">
        <f>#REF!/#REF!*100</f>
        <v>#REF!</v>
      </c>
      <c r="V134" s="196"/>
      <c r="W134" s="196"/>
      <c r="X134" s="196"/>
      <c r="Y134" s="196"/>
      <c r="Z134" s="196"/>
    </row>
    <row r="135" spans="1:26" s="42" customFormat="1" ht="32.450000000000003" customHeight="1" x14ac:dyDescent="0.25">
      <c r="A135" s="44" t="s">
        <v>30</v>
      </c>
      <c r="B135" s="3" t="s">
        <v>3555</v>
      </c>
      <c r="C135" s="3" t="s">
        <v>3554</v>
      </c>
      <c r="D135" s="16" t="s">
        <v>115</v>
      </c>
      <c r="E135" s="16" t="s">
        <v>116</v>
      </c>
      <c r="F135" s="3" t="s">
        <v>257</v>
      </c>
      <c r="G135" s="3" t="s">
        <v>259</v>
      </c>
      <c r="H135" s="3"/>
      <c r="I135" s="3"/>
      <c r="J135" s="206">
        <f>J136</f>
        <v>104329.99</v>
      </c>
      <c r="K135" s="17">
        <f t="shared" ref="K135:S135" si="124">K136</f>
        <v>110571</v>
      </c>
      <c r="L135" s="206">
        <f t="shared" si="124"/>
        <v>75000</v>
      </c>
      <c r="M135" s="206">
        <f t="shared" si="124"/>
        <v>0</v>
      </c>
      <c r="N135" s="206">
        <f t="shared" si="124"/>
        <v>0</v>
      </c>
      <c r="O135" s="206">
        <f t="shared" si="124"/>
        <v>75000</v>
      </c>
      <c r="P135" s="207">
        <f t="shared" si="124"/>
        <v>0</v>
      </c>
      <c r="Q135" s="207">
        <f t="shared" si="124"/>
        <v>16178.76</v>
      </c>
      <c r="R135" s="207">
        <f t="shared" si="124"/>
        <v>116311</v>
      </c>
      <c r="S135" s="207">
        <f t="shared" si="124"/>
        <v>27232.89</v>
      </c>
      <c r="T135" s="220" t="e">
        <f>#REF!/#REF!*100</f>
        <v>#REF!</v>
      </c>
      <c r="U135" s="220" t="e">
        <f>#REF!/#REF!*100</f>
        <v>#REF!</v>
      </c>
      <c r="V135" s="207">
        <f t="shared" ref="V135:Y135" si="125">V136</f>
        <v>0</v>
      </c>
      <c r="W135" s="207">
        <f t="shared" si="125"/>
        <v>0</v>
      </c>
      <c r="X135" s="207">
        <f t="shared" si="125"/>
        <v>0</v>
      </c>
      <c r="Y135" s="207">
        <f t="shared" si="125"/>
        <v>0</v>
      </c>
      <c r="Z135" s="207"/>
    </row>
    <row r="136" spans="1:26" s="42" customFormat="1" x14ac:dyDescent="0.25">
      <c r="A136" s="66">
        <v>4</v>
      </c>
      <c r="B136" s="67" t="s">
        <v>107</v>
      </c>
      <c r="C136" s="67"/>
      <c r="D136" s="67"/>
      <c r="E136" s="67"/>
      <c r="F136" s="67"/>
      <c r="G136" s="67"/>
      <c r="H136" s="67"/>
      <c r="I136" s="67"/>
      <c r="J136" s="188">
        <f t="shared" ref="J136:S138" si="126">SUM(J137)</f>
        <v>104329.99</v>
      </c>
      <c r="K136" s="68">
        <f t="shared" si="126"/>
        <v>110571</v>
      </c>
      <c r="L136" s="188">
        <f t="shared" si="126"/>
        <v>75000</v>
      </c>
      <c r="M136" s="188">
        <f t="shared" si="126"/>
        <v>0</v>
      </c>
      <c r="N136" s="188">
        <f t="shared" si="126"/>
        <v>0</v>
      </c>
      <c r="O136" s="188">
        <f t="shared" si="126"/>
        <v>75000</v>
      </c>
      <c r="P136" s="189">
        <f t="shared" si="126"/>
        <v>0</v>
      </c>
      <c r="Q136" s="189">
        <f t="shared" si="126"/>
        <v>16178.76</v>
      </c>
      <c r="R136" s="189">
        <f t="shared" si="126"/>
        <v>116311</v>
      </c>
      <c r="S136" s="189">
        <f t="shared" si="126"/>
        <v>27232.89</v>
      </c>
      <c r="T136" s="221" t="e">
        <f>#REF!/#REF!*100</f>
        <v>#REF!</v>
      </c>
      <c r="U136" s="221" t="e">
        <f>#REF!/#REF!*100</f>
        <v>#REF!</v>
      </c>
      <c r="V136" s="189">
        <f t="shared" ref="V136:Y138" si="127">SUM(V137)</f>
        <v>0</v>
      </c>
      <c r="W136" s="189">
        <f t="shared" si="127"/>
        <v>0</v>
      </c>
      <c r="X136" s="189">
        <f t="shared" si="127"/>
        <v>0</v>
      </c>
      <c r="Y136" s="189">
        <f t="shared" si="127"/>
        <v>0</v>
      </c>
      <c r="Z136" s="189"/>
    </row>
    <row r="137" spans="1:26" s="42" customFormat="1" x14ac:dyDescent="0.25">
      <c r="A137" s="69">
        <v>42</v>
      </c>
      <c r="B137" s="70" t="s">
        <v>26</v>
      </c>
      <c r="C137" s="70"/>
      <c r="D137" s="70"/>
      <c r="E137" s="70"/>
      <c r="F137" s="70"/>
      <c r="G137" s="70"/>
      <c r="H137" s="70"/>
      <c r="I137" s="70"/>
      <c r="J137" s="190">
        <f t="shared" si="126"/>
        <v>104329.99</v>
      </c>
      <c r="K137" s="71">
        <f t="shared" si="126"/>
        <v>110571</v>
      </c>
      <c r="L137" s="190">
        <f t="shared" si="126"/>
        <v>75000</v>
      </c>
      <c r="M137" s="190">
        <f t="shared" si="126"/>
        <v>0</v>
      </c>
      <c r="N137" s="190">
        <f t="shared" si="126"/>
        <v>0</v>
      </c>
      <c r="O137" s="190">
        <f t="shared" si="126"/>
        <v>75000</v>
      </c>
      <c r="P137" s="191">
        <f t="shared" si="126"/>
        <v>0</v>
      </c>
      <c r="Q137" s="191">
        <f t="shared" si="126"/>
        <v>16178.76</v>
      </c>
      <c r="R137" s="191">
        <f t="shared" si="126"/>
        <v>116311</v>
      </c>
      <c r="S137" s="191">
        <f t="shared" si="126"/>
        <v>27232.89</v>
      </c>
      <c r="T137" s="221" t="e">
        <f>#REF!/#REF!*100</f>
        <v>#REF!</v>
      </c>
      <c r="U137" s="221" t="e">
        <f>#REF!/#REF!*100</f>
        <v>#REF!</v>
      </c>
      <c r="V137" s="191">
        <f t="shared" si="127"/>
        <v>0</v>
      </c>
      <c r="W137" s="191">
        <f t="shared" si="127"/>
        <v>0</v>
      </c>
      <c r="X137" s="191">
        <f t="shared" si="127"/>
        <v>0</v>
      </c>
      <c r="Y137" s="191">
        <f t="shared" si="127"/>
        <v>0</v>
      </c>
      <c r="Z137" s="191"/>
    </row>
    <row r="138" spans="1:26" s="42" customFormat="1" x14ac:dyDescent="0.25">
      <c r="A138" s="69">
        <v>423</v>
      </c>
      <c r="B138" s="70" t="s">
        <v>27</v>
      </c>
      <c r="C138" s="70"/>
      <c r="D138" s="70"/>
      <c r="E138" s="70"/>
      <c r="F138" s="70"/>
      <c r="G138" s="70"/>
      <c r="H138" s="70"/>
      <c r="I138" s="70"/>
      <c r="J138" s="190">
        <f t="shared" si="126"/>
        <v>104329.99</v>
      </c>
      <c r="K138" s="71">
        <f t="shared" si="126"/>
        <v>110571</v>
      </c>
      <c r="L138" s="190">
        <f t="shared" si="126"/>
        <v>75000</v>
      </c>
      <c r="M138" s="190">
        <f t="shared" si="126"/>
        <v>0</v>
      </c>
      <c r="N138" s="190">
        <f t="shared" si="126"/>
        <v>0</v>
      </c>
      <c r="O138" s="190">
        <f t="shared" si="126"/>
        <v>75000</v>
      </c>
      <c r="P138" s="191">
        <f t="shared" si="126"/>
        <v>0</v>
      </c>
      <c r="Q138" s="191">
        <f t="shared" si="126"/>
        <v>16178.76</v>
      </c>
      <c r="R138" s="191">
        <f t="shared" si="126"/>
        <v>116311</v>
      </c>
      <c r="S138" s="191">
        <f t="shared" si="126"/>
        <v>27232.89</v>
      </c>
      <c r="T138" s="221" t="e">
        <f>#REF!/#REF!*100</f>
        <v>#REF!</v>
      </c>
      <c r="U138" s="221" t="e">
        <f>#REF!/#REF!*100</f>
        <v>#REF!</v>
      </c>
      <c r="V138" s="191">
        <f t="shared" si="127"/>
        <v>0</v>
      </c>
      <c r="W138" s="191">
        <f t="shared" si="127"/>
        <v>0</v>
      </c>
      <c r="X138" s="191">
        <f t="shared" si="127"/>
        <v>0</v>
      </c>
      <c r="Y138" s="191">
        <f t="shared" si="127"/>
        <v>0</v>
      </c>
      <c r="Z138" s="191"/>
    </row>
    <row r="139" spans="1:26" x14ac:dyDescent="0.25">
      <c r="A139" s="46">
        <v>4231</v>
      </c>
      <c r="B139" s="9" t="s">
        <v>64</v>
      </c>
      <c r="C139" s="9"/>
      <c r="D139" s="9"/>
      <c r="E139" s="9"/>
      <c r="F139" s="9"/>
      <c r="G139" s="9"/>
      <c r="H139" s="9"/>
      <c r="I139" s="9"/>
      <c r="J139" s="194">
        <v>104329.99</v>
      </c>
      <c r="K139" s="6">
        <v>110571</v>
      </c>
      <c r="L139" s="194">
        <v>75000</v>
      </c>
      <c r="M139" s="194"/>
      <c r="N139" s="194"/>
      <c r="O139" s="194">
        <v>75000</v>
      </c>
      <c r="P139" s="195"/>
      <c r="Q139" s="196">
        <v>16178.76</v>
      </c>
      <c r="R139" s="197">
        <v>116311</v>
      </c>
      <c r="S139" s="196">
        <v>27232.89</v>
      </c>
      <c r="T139" s="227" t="e">
        <f>#REF!/#REF!*100</f>
        <v>#REF!</v>
      </c>
      <c r="U139" s="227" t="e">
        <f>#REF!/#REF!*100</f>
        <v>#REF!</v>
      </c>
      <c r="V139" s="196"/>
      <c r="W139" s="196"/>
      <c r="X139" s="196"/>
      <c r="Y139" s="196"/>
      <c r="Z139" s="196"/>
    </row>
    <row r="140" spans="1:26" s="42" customFormat="1" ht="24" x14ac:dyDescent="0.25">
      <c r="A140" s="40" t="s">
        <v>69</v>
      </c>
      <c r="B140" s="14" t="s">
        <v>76</v>
      </c>
      <c r="C140" s="14"/>
      <c r="D140" s="14"/>
      <c r="E140" s="14"/>
      <c r="F140" s="14"/>
      <c r="G140" s="14"/>
      <c r="H140" s="14"/>
      <c r="I140" s="14"/>
      <c r="J140" s="184">
        <f t="shared" ref="J140:S140" si="128">SUM(J141)</f>
        <v>0</v>
      </c>
      <c r="K140" s="15">
        <f t="shared" si="128"/>
        <v>0</v>
      </c>
      <c r="L140" s="184">
        <f t="shared" si="128"/>
        <v>0</v>
      </c>
      <c r="M140" s="184"/>
      <c r="N140" s="184">
        <f t="shared" si="128"/>
        <v>0</v>
      </c>
      <c r="O140" s="184">
        <f t="shared" si="128"/>
        <v>0</v>
      </c>
      <c r="P140" s="185">
        <f t="shared" si="128"/>
        <v>0</v>
      </c>
      <c r="Q140" s="185">
        <f t="shared" si="128"/>
        <v>589260.57000000007</v>
      </c>
      <c r="R140" s="185">
        <f t="shared" si="128"/>
        <v>0</v>
      </c>
      <c r="S140" s="185">
        <f t="shared" si="128"/>
        <v>0</v>
      </c>
      <c r="T140" s="219"/>
      <c r="U140" s="219"/>
      <c r="V140" s="185">
        <f t="shared" ref="V140:Y140" si="129">SUM(V141)</f>
        <v>0</v>
      </c>
      <c r="W140" s="185">
        <f t="shared" si="129"/>
        <v>0</v>
      </c>
      <c r="X140" s="185">
        <f t="shared" si="129"/>
        <v>0</v>
      </c>
      <c r="Y140" s="185">
        <f t="shared" si="129"/>
        <v>0</v>
      </c>
      <c r="Z140" s="185"/>
    </row>
    <row r="141" spans="1:26" s="42" customFormat="1" ht="34.15" customHeight="1" x14ac:dyDescent="0.25">
      <c r="A141" s="47" t="s">
        <v>31</v>
      </c>
      <c r="B141" s="18" t="s">
        <v>3557</v>
      </c>
      <c r="C141" s="18" t="s">
        <v>3556</v>
      </c>
      <c r="D141" s="18" t="s">
        <v>115</v>
      </c>
      <c r="E141" s="18" t="s">
        <v>3550</v>
      </c>
      <c r="F141" s="18" t="s">
        <v>260</v>
      </c>
      <c r="G141" s="18" t="s">
        <v>261</v>
      </c>
      <c r="H141" s="18"/>
      <c r="I141" s="18"/>
      <c r="J141" s="201">
        <f>SUM(J142+J169)</f>
        <v>0</v>
      </c>
      <c r="K141" s="19">
        <f>SUM(K142+K169)</f>
        <v>0</v>
      </c>
      <c r="L141" s="201">
        <f>SUM(L142+L169)</f>
        <v>0</v>
      </c>
      <c r="M141" s="201"/>
      <c r="N141" s="201">
        <f t="shared" ref="N141:S141" si="130">SUM(N142+N169)</f>
        <v>0</v>
      </c>
      <c r="O141" s="201">
        <f t="shared" si="130"/>
        <v>0</v>
      </c>
      <c r="P141" s="211">
        <f t="shared" si="130"/>
        <v>0</v>
      </c>
      <c r="Q141" s="211">
        <f t="shared" si="130"/>
        <v>589260.57000000007</v>
      </c>
      <c r="R141" s="211">
        <f t="shared" si="130"/>
        <v>0</v>
      </c>
      <c r="S141" s="211">
        <f t="shared" si="130"/>
        <v>0</v>
      </c>
      <c r="T141" s="223"/>
      <c r="U141" s="223"/>
      <c r="V141" s="211">
        <f t="shared" ref="V141:Y141" si="131">SUM(V142+V169)</f>
        <v>0</v>
      </c>
      <c r="W141" s="211">
        <f t="shared" si="131"/>
        <v>0</v>
      </c>
      <c r="X141" s="211">
        <f t="shared" si="131"/>
        <v>0</v>
      </c>
      <c r="Y141" s="211">
        <f t="shared" si="131"/>
        <v>0</v>
      </c>
      <c r="Z141" s="211"/>
    </row>
    <row r="142" spans="1:26" s="42" customFormat="1" x14ac:dyDescent="0.25">
      <c r="A142" s="66">
        <v>3</v>
      </c>
      <c r="B142" s="67" t="s">
        <v>108</v>
      </c>
      <c r="C142" s="67"/>
      <c r="D142" s="67"/>
      <c r="E142" s="67"/>
      <c r="F142" s="67"/>
      <c r="G142" s="67"/>
      <c r="H142" s="67"/>
      <c r="I142" s="67"/>
      <c r="J142" s="188">
        <f t="shared" ref="J142:R142" si="132">SUM(J143+J150+J166)</f>
        <v>0</v>
      </c>
      <c r="K142" s="68">
        <f t="shared" si="132"/>
        <v>0</v>
      </c>
      <c r="L142" s="188">
        <f t="shared" si="132"/>
        <v>0</v>
      </c>
      <c r="M142" s="188">
        <f t="shared" si="132"/>
        <v>0</v>
      </c>
      <c r="N142" s="188">
        <f t="shared" si="132"/>
        <v>0</v>
      </c>
      <c r="O142" s="188">
        <f t="shared" si="132"/>
        <v>0</v>
      </c>
      <c r="P142" s="189">
        <f t="shared" si="132"/>
        <v>0</v>
      </c>
      <c r="Q142" s="189">
        <f t="shared" si="132"/>
        <v>589260.57000000007</v>
      </c>
      <c r="R142" s="189">
        <f t="shared" si="132"/>
        <v>0</v>
      </c>
      <c r="S142" s="189">
        <f t="shared" ref="S142" si="133">SUM(S143+S150+S166)</f>
        <v>0</v>
      </c>
      <c r="T142" s="221"/>
      <c r="U142" s="221"/>
      <c r="V142" s="189">
        <f t="shared" ref="V142:Y142" si="134">SUM(V143+V150+V166)</f>
        <v>0</v>
      </c>
      <c r="W142" s="189">
        <f t="shared" si="134"/>
        <v>0</v>
      </c>
      <c r="X142" s="189">
        <f t="shared" si="134"/>
        <v>0</v>
      </c>
      <c r="Y142" s="189">
        <f t="shared" si="134"/>
        <v>0</v>
      </c>
      <c r="Z142" s="189"/>
    </row>
    <row r="143" spans="1:26" s="42" customFormat="1" x14ac:dyDescent="0.25">
      <c r="A143" s="69">
        <v>31</v>
      </c>
      <c r="B143" s="70" t="s">
        <v>11</v>
      </c>
      <c r="C143" s="70"/>
      <c r="D143" s="70"/>
      <c r="E143" s="70"/>
      <c r="F143" s="70"/>
      <c r="G143" s="70"/>
      <c r="H143" s="70"/>
      <c r="I143" s="70"/>
      <c r="J143" s="190">
        <f>SUM(J144+J146+J148)</f>
        <v>0</v>
      </c>
      <c r="K143" s="71">
        <f>SUM(K144+K146+K148)</f>
        <v>0</v>
      </c>
      <c r="L143" s="190">
        <v>0</v>
      </c>
      <c r="M143" s="190">
        <v>0</v>
      </c>
      <c r="N143" s="190">
        <v>0</v>
      </c>
      <c r="O143" s="190">
        <v>0</v>
      </c>
      <c r="P143" s="191">
        <v>0</v>
      </c>
      <c r="Q143" s="191">
        <f>SUM(Q144+Q146+Q148)</f>
        <v>13678.76</v>
      </c>
      <c r="R143" s="191">
        <f t="shared" ref="R143:S143" si="135">SUM(R144+R146+R148)</f>
        <v>0</v>
      </c>
      <c r="S143" s="191">
        <f t="shared" si="135"/>
        <v>0</v>
      </c>
      <c r="T143" s="221"/>
      <c r="U143" s="221"/>
      <c r="V143" s="191">
        <f t="shared" ref="V143:Y143" si="136">SUM(V144+V146+V148)</f>
        <v>0</v>
      </c>
      <c r="W143" s="191">
        <f t="shared" si="136"/>
        <v>0</v>
      </c>
      <c r="X143" s="191">
        <f t="shared" si="136"/>
        <v>0</v>
      </c>
      <c r="Y143" s="191">
        <f t="shared" si="136"/>
        <v>0</v>
      </c>
      <c r="Z143" s="191"/>
    </row>
    <row r="144" spans="1:26" s="42" customFormat="1" x14ac:dyDescent="0.25">
      <c r="A144" s="69">
        <v>311</v>
      </c>
      <c r="B144" s="70" t="s">
        <v>8</v>
      </c>
      <c r="C144" s="70"/>
      <c r="D144" s="70"/>
      <c r="E144" s="70"/>
      <c r="F144" s="70"/>
      <c r="G144" s="70"/>
      <c r="H144" s="70"/>
      <c r="I144" s="70"/>
      <c r="J144" s="190">
        <f>SUM(J145)</f>
        <v>0</v>
      </c>
      <c r="K144" s="71">
        <f>SUM(K145)</f>
        <v>0</v>
      </c>
      <c r="L144" s="190">
        <v>0</v>
      </c>
      <c r="M144" s="190">
        <v>0</v>
      </c>
      <c r="N144" s="190">
        <v>0</v>
      </c>
      <c r="O144" s="190">
        <v>0</v>
      </c>
      <c r="P144" s="191">
        <v>0</v>
      </c>
      <c r="Q144" s="191">
        <f>SUM(Q145)</f>
        <v>11570.54</v>
      </c>
      <c r="R144" s="191">
        <f>SUM(R145)</f>
        <v>0</v>
      </c>
      <c r="S144" s="191">
        <f t="shared" ref="S144" si="137">SUM(S145)</f>
        <v>0</v>
      </c>
      <c r="T144" s="221"/>
      <c r="U144" s="221"/>
      <c r="V144" s="191">
        <f t="shared" ref="V144:Y144" si="138">SUM(V145)</f>
        <v>0</v>
      </c>
      <c r="W144" s="191">
        <f t="shared" si="138"/>
        <v>0</v>
      </c>
      <c r="X144" s="191">
        <f t="shared" si="138"/>
        <v>0</v>
      </c>
      <c r="Y144" s="191">
        <f t="shared" si="138"/>
        <v>0</v>
      </c>
      <c r="Z144" s="191"/>
    </row>
    <row r="145" spans="1:26" x14ac:dyDescent="0.25">
      <c r="A145" s="10">
        <v>3111</v>
      </c>
      <c r="B145" s="5" t="s">
        <v>70</v>
      </c>
      <c r="C145" s="5"/>
      <c r="D145" s="5"/>
      <c r="E145" s="5"/>
      <c r="F145" s="5"/>
      <c r="G145" s="5"/>
      <c r="H145" s="5"/>
      <c r="I145" s="5"/>
      <c r="J145" s="194"/>
      <c r="K145" s="6"/>
      <c r="L145" s="194">
        <v>0</v>
      </c>
      <c r="M145" s="194"/>
      <c r="N145" s="194">
        <v>0</v>
      </c>
      <c r="O145" s="194">
        <v>0</v>
      </c>
      <c r="P145" s="195">
        <v>0</v>
      </c>
      <c r="Q145" s="196">
        <v>11570.54</v>
      </c>
      <c r="R145" s="197"/>
      <c r="S145" s="196"/>
      <c r="T145" s="227"/>
      <c r="U145" s="227"/>
      <c r="V145" s="196"/>
      <c r="W145" s="196"/>
      <c r="X145" s="196"/>
      <c r="Y145" s="196"/>
      <c r="Z145" s="196"/>
    </row>
    <row r="146" spans="1:26" s="42" customFormat="1" x14ac:dyDescent="0.25">
      <c r="A146" s="69">
        <v>312</v>
      </c>
      <c r="B146" s="70" t="s">
        <v>9</v>
      </c>
      <c r="C146" s="70"/>
      <c r="D146" s="70"/>
      <c r="E146" s="70"/>
      <c r="F146" s="70"/>
      <c r="G146" s="70"/>
      <c r="H146" s="70"/>
      <c r="I146" s="70"/>
      <c r="J146" s="190">
        <f>SUM(J147)</f>
        <v>0</v>
      </c>
      <c r="K146" s="71">
        <f>SUM(K147)</f>
        <v>0</v>
      </c>
      <c r="L146" s="190">
        <v>0</v>
      </c>
      <c r="M146" s="190">
        <v>0</v>
      </c>
      <c r="N146" s="190">
        <v>0</v>
      </c>
      <c r="O146" s="190">
        <v>0</v>
      </c>
      <c r="P146" s="191">
        <v>0</v>
      </c>
      <c r="Q146" s="191">
        <f>SUM(Q147)</f>
        <v>199.08</v>
      </c>
      <c r="R146" s="191">
        <f t="shared" ref="R146:S146" si="139">SUM(R147)</f>
        <v>0</v>
      </c>
      <c r="S146" s="191">
        <f t="shared" si="139"/>
        <v>0</v>
      </c>
      <c r="T146" s="221"/>
      <c r="U146" s="221"/>
      <c r="V146" s="191">
        <f t="shared" ref="V146:Y146" si="140">SUM(V147)</f>
        <v>0</v>
      </c>
      <c r="W146" s="191">
        <f t="shared" si="140"/>
        <v>0</v>
      </c>
      <c r="X146" s="191">
        <f t="shared" si="140"/>
        <v>0</v>
      </c>
      <c r="Y146" s="191">
        <f t="shared" si="140"/>
        <v>0</v>
      </c>
      <c r="Z146" s="191"/>
    </row>
    <row r="147" spans="1:26" x14ac:dyDescent="0.25">
      <c r="A147" s="10">
        <v>3121</v>
      </c>
      <c r="B147" s="5" t="s">
        <v>9</v>
      </c>
      <c r="C147" s="5"/>
      <c r="D147" s="5"/>
      <c r="E147" s="5"/>
      <c r="F147" s="5"/>
      <c r="G147" s="5"/>
      <c r="H147" s="5"/>
      <c r="I147" s="5"/>
      <c r="J147" s="194"/>
      <c r="K147" s="6"/>
      <c r="L147" s="194">
        <v>0</v>
      </c>
      <c r="M147" s="194"/>
      <c r="N147" s="194">
        <v>0</v>
      </c>
      <c r="O147" s="194">
        <v>0</v>
      </c>
      <c r="P147" s="195">
        <v>0</v>
      </c>
      <c r="Q147" s="196">
        <v>199.08</v>
      </c>
      <c r="R147" s="197"/>
      <c r="S147" s="196"/>
      <c r="T147" s="227"/>
      <c r="U147" s="227"/>
      <c r="V147" s="196"/>
      <c r="W147" s="196"/>
      <c r="X147" s="196"/>
      <c r="Y147" s="196"/>
      <c r="Z147" s="196"/>
    </row>
    <row r="148" spans="1:26" s="42" customFormat="1" x14ac:dyDescent="0.25">
      <c r="A148" s="69">
        <v>313</v>
      </c>
      <c r="B148" s="70" t="s">
        <v>72</v>
      </c>
      <c r="C148" s="70"/>
      <c r="D148" s="70"/>
      <c r="E148" s="70"/>
      <c r="F148" s="70"/>
      <c r="G148" s="70"/>
      <c r="H148" s="70"/>
      <c r="I148" s="70"/>
      <c r="J148" s="190">
        <f>SUM(J149)</f>
        <v>0</v>
      </c>
      <c r="K148" s="71">
        <f>SUM(K149)</f>
        <v>0</v>
      </c>
      <c r="L148" s="190">
        <v>0</v>
      </c>
      <c r="M148" s="190"/>
      <c r="N148" s="190">
        <v>0</v>
      </c>
      <c r="O148" s="190">
        <v>0</v>
      </c>
      <c r="P148" s="191">
        <v>0</v>
      </c>
      <c r="Q148" s="191">
        <f>SUM(Q149)</f>
        <v>1909.14</v>
      </c>
      <c r="R148" s="191">
        <f t="shared" ref="R148:S148" si="141">SUM(R149)</f>
        <v>0</v>
      </c>
      <c r="S148" s="191">
        <f t="shared" si="141"/>
        <v>0</v>
      </c>
      <c r="T148" s="221"/>
      <c r="U148" s="221"/>
      <c r="V148" s="191">
        <f t="shared" ref="V148:Y148" si="142">SUM(V149)</f>
        <v>0</v>
      </c>
      <c r="W148" s="191">
        <f t="shared" si="142"/>
        <v>0</v>
      </c>
      <c r="X148" s="191">
        <f t="shared" si="142"/>
        <v>0</v>
      </c>
      <c r="Y148" s="191">
        <f t="shared" si="142"/>
        <v>0</v>
      </c>
      <c r="Z148" s="191"/>
    </row>
    <row r="149" spans="1:26" x14ac:dyDescent="0.25">
      <c r="A149" s="10">
        <v>3132</v>
      </c>
      <c r="B149" s="5" t="s">
        <v>71</v>
      </c>
      <c r="C149" s="5"/>
      <c r="D149" s="5"/>
      <c r="E149" s="5"/>
      <c r="F149" s="5"/>
      <c r="G149" s="5"/>
      <c r="H149" s="5"/>
      <c r="I149" s="5"/>
      <c r="J149" s="194"/>
      <c r="K149" s="6"/>
      <c r="L149" s="194">
        <v>0</v>
      </c>
      <c r="M149" s="194"/>
      <c r="N149" s="194">
        <v>0</v>
      </c>
      <c r="O149" s="194">
        <v>0</v>
      </c>
      <c r="P149" s="195">
        <v>0</v>
      </c>
      <c r="Q149" s="196">
        <v>1909.14</v>
      </c>
      <c r="R149" s="197"/>
      <c r="S149" s="196"/>
      <c r="T149" s="227"/>
      <c r="U149" s="227"/>
      <c r="V149" s="196"/>
      <c r="W149" s="196"/>
      <c r="X149" s="196"/>
      <c r="Y149" s="196"/>
      <c r="Z149" s="196"/>
    </row>
    <row r="150" spans="1:26" s="42" customFormat="1" x14ac:dyDescent="0.25">
      <c r="A150" s="69">
        <v>32</v>
      </c>
      <c r="B150" s="70" t="s">
        <v>21</v>
      </c>
      <c r="C150" s="70"/>
      <c r="D150" s="70"/>
      <c r="E150" s="70"/>
      <c r="F150" s="70"/>
      <c r="G150" s="70"/>
      <c r="H150" s="70"/>
      <c r="I150" s="70"/>
      <c r="J150" s="190">
        <f>SUM(J151+J153+J155+J160+J162)</f>
        <v>0</v>
      </c>
      <c r="K150" s="71">
        <f>SUM(K151+K153+K155+K160+K162)</f>
        <v>0</v>
      </c>
      <c r="L150" s="190">
        <v>0</v>
      </c>
      <c r="M150" s="190"/>
      <c r="N150" s="190">
        <v>0</v>
      </c>
      <c r="O150" s="190">
        <v>0</v>
      </c>
      <c r="P150" s="191">
        <v>0</v>
      </c>
      <c r="Q150" s="191">
        <f>SUM(Q151+Q153+Q155+Q160+Q162)</f>
        <v>575581.81000000006</v>
      </c>
      <c r="R150" s="191">
        <f t="shared" ref="R150:S150" si="143">SUM(R151+R153+R155+R160+R162)</f>
        <v>0</v>
      </c>
      <c r="S150" s="191">
        <f t="shared" si="143"/>
        <v>0</v>
      </c>
      <c r="T150" s="221"/>
      <c r="U150" s="221"/>
      <c r="V150" s="191">
        <f t="shared" ref="V150:Y150" si="144">SUM(V151+V153+V155+V160+V162)</f>
        <v>0</v>
      </c>
      <c r="W150" s="191">
        <f t="shared" si="144"/>
        <v>0</v>
      </c>
      <c r="X150" s="191">
        <f t="shared" si="144"/>
        <v>0</v>
      </c>
      <c r="Y150" s="191">
        <f t="shared" si="144"/>
        <v>0</v>
      </c>
      <c r="Z150" s="191"/>
    </row>
    <row r="151" spans="1:26" s="42" customFormat="1" x14ac:dyDescent="0.25">
      <c r="A151" s="69">
        <v>321</v>
      </c>
      <c r="B151" s="70" t="s">
        <v>13</v>
      </c>
      <c r="C151" s="70"/>
      <c r="D151" s="70"/>
      <c r="E151" s="70"/>
      <c r="F151" s="70"/>
      <c r="G151" s="70"/>
      <c r="H151" s="70"/>
      <c r="I151" s="70"/>
      <c r="J151" s="190">
        <f>SUM(J152)</f>
        <v>0</v>
      </c>
      <c r="K151" s="71">
        <f>SUM(K152)</f>
        <v>0</v>
      </c>
      <c r="L151" s="190">
        <v>0</v>
      </c>
      <c r="M151" s="190"/>
      <c r="N151" s="190">
        <v>0</v>
      </c>
      <c r="O151" s="190">
        <v>0</v>
      </c>
      <c r="P151" s="191">
        <v>0</v>
      </c>
      <c r="Q151" s="191">
        <f>SUM(Q152)</f>
        <v>72318.240000000005</v>
      </c>
      <c r="R151" s="191">
        <f t="shared" ref="R151:S151" si="145">SUM(R152)</f>
        <v>0</v>
      </c>
      <c r="S151" s="191">
        <f t="shared" si="145"/>
        <v>0</v>
      </c>
      <c r="T151" s="221"/>
      <c r="U151" s="221"/>
      <c r="V151" s="191">
        <f t="shared" ref="V151:Y151" si="146">SUM(V152)</f>
        <v>0</v>
      </c>
      <c r="W151" s="191">
        <f t="shared" si="146"/>
        <v>0</v>
      </c>
      <c r="X151" s="191">
        <f t="shared" si="146"/>
        <v>0</v>
      </c>
      <c r="Y151" s="191">
        <f t="shared" si="146"/>
        <v>0</v>
      </c>
      <c r="Z151" s="191"/>
    </row>
    <row r="152" spans="1:26" x14ac:dyDescent="0.25">
      <c r="A152" s="10">
        <v>3211</v>
      </c>
      <c r="B152" s="5" t="s">
        <v>12</v>
      </c>
      <c r="C152" s="5"/>
      <c r="D152" s="5"/>
      <c r="E152" s="5"/>
      <c r="F152" s="5"/>
      <c r="G152" s="5"/>
      <c r="H152" s="5"/>
      <c r="I152" s="5"/>
      <c r="J152" s="194"/>
      <c r="K152" s="6"/>
      <c r="L152" s="194">
        <v>0</v>
      </c>
      <c r="M152" s="194"/>
      <c r="N152" s="194">
        <v>0</v>
      </c>
      <c r="O152" s="194">
        <v>0</v>
      </c>
      <c r="P152" s="195">
        <v>0</v>
      </c>
      <c r="Q152" s="196">
        <v>72318.240000000005</v>
      </c>
      <c r="R152" s="197"/>
      <c r="S152" s="196"/>
      <c r="T152" s="227"/>
      <c r="U152" s="227"/>
      <c r="V152" s="196"/>
      <c r="W152" s="196"/>
      <c r="X152" s="196"/>
      <c r="Y152" s="196"/>
      <c r="Z152" s="196"/>
    </row>
    <row r="153" spans="1:26" s="42" customFormat="1" x14ac:dyDescent="0.25">
      <c r="A153" s="69">
        <v>322</v>
      </c>
      <c r="B153" s="70" t="s">
        <v>15</v>
      </c>
      <c r="C153" s="70"/>
      <c r="D153" s="70"/>
      <c r="E153" s="70"/>
      <c r="F153" s="70"/>
      <c r="G153" s="70"/>
      <c r="H153" s="70"/>
      <c r="I153" s="70"/>
      <c r="J153" s="190">
        <f>SUM(J154)</f>
        <v>0</v>
      </c>
      <c r="K153" s="71">
        <f>SUM(K154)</f>
        <v>0</v>
      </c>
      <c r="L153" s="190">
        <v>0</v>
      </c>
      <c r="M153" s="190"/>
      <c r="N153" s="190">
        <v>0</v>
      </c>
      <c r="O153" s="190">
        <v>0</v>
      </c>
      <c r="P153" s="191">
        <v>0</v>
      </c>
      <c r="Q153" s="191">
        <f>SUM(Q154)</f>
        <v>2610.4499999999998</v>
      </c>
      <c r="R153" s="191">
        <f t="shared" ref="R153:S153" si="147">SUM(R154)</f>
        <v>0</v>
      </c>
      <c r="S153" s="191">
        <f t="shared" si="147"/>
        <v>0</v>
      </c>
      <c r="T153" s="221"/>
      <c r="U153" s="221"/>
      <c r="V153" s="191">
        <f t="shared" ref="V153:Y153" si="148">SUM(V154)</f>
        <v>0</v>
      </c>
      <c r="W153" s="191">
        <f t="shared" si="148"/>
        <v>0</v>
      </c>
      <c r="X153" s="191">
        <f t="shared" si="148"/>
        <v>0</v>
      </c>
      <c r="Y153" s="191">
        <f t="shared" si="148"/>
        <v>0</v>
      </c>
      <c r="Z153" s="191"/>
    </row>
    <row r="154" spans="1:26" x14ac:dyDescent="0.25">
      <c r="A154" s="10">
        <v>3221</v>
      </c>
      <c r="B154" s="5" t="s">
        <v>73</v>
      </c>
      <c r="C154" s="5"/>
      <c r="D154" s="5"/>
      <c r="E154" s="5"/>
      <c r="F154" s="5"/>
      <c r="G154" s="5"/>
      <c r="H154" s="5"/>
      <c r="I154" s="5"/>
      <c r="J154" s="194"/>
      <c r="K154" s="6"/>
      <c r="L154" s="194">
        <v>0</v>
      </c>
      <c r="M154" s="194"/>
      <c r="N154" s="194">
        <v>0</v>
      </c>
      <c r="O154" s="194">
        <v>0</v>
      </c>
      <c r="P154" s="195">
        <v>0</v>
      </c>
      <c r="Q154" s="196">
        <v>2610.4499999999998</v>
      </c>
      <c r="R154" s="197"/>
      <c r="S154" s="196"/>
      <c r="T154" s="227"/>
      <c r="U154" s="227"/>
      <c r="V154" s="196"/>
      <c r="W154" s="196"/>
      <c r="X154" s="196"/>
      <c r="Y154" s="196"/>
      <c r="Z154" s="196"/>
    </row>
    <row r="155" spans="1:26" s="42" customFormat="1" x14ac:dyDescent="0.25">
      <c r="A155" s="69">
        <v>323</v>
      </c>
      <c r="B155" s="70" t="s">
        <v>17</v>
      </c>
      <c r="C155" s="70"/>
      <c r="D155" s="70"/>
      <c r="E155" s="70"/>
      <c r="F155" s="70"/>
      <c r="G155" s="70"/>
      <c r="H155" s="70"/>
      <c r="I155" s="70"/>
      <c r="J155" s="190">
        <f>SUM(J156:J159)</f>
        <v>0</v>
      </c>
      <c r="K155" s="71">
        <f>SUM(K156:K159)</f>
        <v>0</v>
      </c>
      <c r="L155" s="190">
        <v>0</v>
      </c>
      <c r="M155" s="190"/>
      <c r="N155" s="190">
        <v>0</v>
      </c>
      <c r="O155" s="190">
        <v>0</v>
      </c>
      <c r="P155" s="191">
        <v>0</v>
      </c>
      <c r="Q155" s="191">
        <f>SUM(Q156:Q159)</f>
        <v>408988.69</v>
      </c>
      <c r="R155" s="191">
        <f t="shared" ref="R155:S155" si="149">SUM(R156:R159)</f>
        <v>0</v>
      </c>
      <c r="S155" s="191">
        <f t="shared" si="149"/>
        <v>0</v>
      </c>
      <c r="T155" s="221"/>
      <c r="U155" s="221"/>
      <c r="V155" s="191">
        <f t="shared" ref="V155:Y155" si="150">SUM(V156:V159)</f>
        <v>0</v>
      </c>
      <c r="W155" s="191">
        <f t="shared" si="150"/>
        <v>0</v>
      </c>
      <c r="X155" s="191">
        <f t="shared" si="150"/>
        <v>0</v>
      </c>
      <c r="Y155" s="191">
        <f t="shared" si="150"/>
        <v>0</v>
      </c>
      <c r="Z155" s="191"/>
    </row>
    <row r="156" spans="1:26" x14ac:dyDescent="0.25">
      <c r="A156" s="10">
        <v>3231</v>
      </c>
      <c r="B156" s="5" t="s">
        <v>109</v>
      </c>
      <c r="C156" s="5"/>
      <c r="D156" s="5"/>
      <c r="E156" s="5"/>
      <c r="F156" s="5"/>
      <c r="G156" s="5"/>
      <c r="H156" s="5"/>
      <c r="I156" s="5"/>
      <c r="J156" s="194"/>
      <c r="K156" s="6"/>
      <c r="L156" s="194">
        <v>0</v>
      </c>
      <c r="M156" s="194"/>
      <c r="N156" s="194">
        <v>0</v>
      </c>
      <c r="O156" s="194">
        <v>0</v>
      </c>
      <c r="P156" s="195">
        <v>0</v>
      </c>
      <c r="Q156" s="196">
        <v>550.79999999999995</v>
      </c>
      <c r="R156" s="197"/>
      <c r="S156" s="196"/>
      <c r="T156" s="227"/>
      <c r="U156" s="227"/>
      <c r="V156" s="196"/>
      <c r="W156" s="196"/>
      <c r="X156" s="196"/>
      <c r="Y156" s="196"/>
      <c r="Z156" s="196"/>
    </row>
    <row r="157" spans="1:26" x14ac:dyDescent="0.25">
      <c r="A157" s="10">
        <v>3233</v>
      </c>
      <c r="B157" s="5" t="s">
        <v>46</v>
      </c>
      <c r="C157" s="5"/>
      <c r="D157" s="5"/>
      <c r="E157" s="5"/>
      <c r="F157" s="5"/>
      <c r="G157" s="5"/>
      <c r="H157" s="5"/>
      <c r="I157" s="5"/>
      <c r="J157" s="194"/>
      <c r="K157" s="6"/>
      <c r="L157" s="194">
        <v>0</v>
      </c>
      <c r="M157" s="194"/>
      <c r="N157" s="194">
        <v>0</v>
      </c>
      <c r="O157" s="194">
        <v>0</v>
      </c>
      <c r="P157" s="195">
        <v>0</v>
      </c>
      <c r="Q157" s="196"/>
      <c r="R157" s="197"/>
      <c r="S157" s="196"/>
      <c r="T157" s="227"/>
      <c r="U157" s="227"/>
      <c r="V157" s="196"/>
      <c r="W157" s="196"/>
      <c r="X157" s="196"/>
      <c r="Y157" s="196"/>
      <c r="Z157" s="196"/>
    </row>
    <row r="158" spans="1:26" x14ac:dyDescent="0.25">
      <c r="A158" s="10">
        <v>3235</v>
      </c>
      <c r="B158" s="5" t="s">
        <v>91</v>
      </c>
      <c r="C158" s="5"/>
      <c r="D158" s="5"/>
      <c r="E158" s="5"/>
      <c r="F158" s="5"/>
      <c r="G158" s="5"/>
      <c r="H158" s="5"/>
      <c r="I158" s="5"/>
      <c r="J158" s="194"/>
      <c r="K158" s="6"/>
      <c r="L158" s="194">
        <v>0</v>
      </c>
      <c r="M158" s="194"/>
      <c r="N158" s="194">
        <v>0</v>
      </c>
      <c r="O158" s="194">
        <v>0</v>
      </c>
      <c r="P158" s="195">
        <v>0</v>
      </c>
      <c r="Q158" s="196"/>
      <c r="R158" s="197"/>
      <c r="S158" s="196"/>
      <c r="T158" s="227"/>
      <c r="U158" s="227"/>
      <c r="V158" s="196"/>
      <c r="W158" s="196"/>
      <c r="X158" s="196"/>
      <c r="Y158" s="196"/>
      <c r="Z158" s="196"/>
    </row>
    <row r="159" spans="1:26" x14ac:dyDescent="0.25">
      <c r="A159" s="10">
        <v>3237</v>
      </c>
      <c r="B159" s="5" t="s">
        <v>48</v>
      </c>
      <c r="C159" s="5"/>
      <c r="D159" s="5"/>
      <c r="E159" s="5"/>
      <c r="F159" s="5"/>
      <c r="G159" s="5"/>
      <c r="H159" s="5"/>
      <c r="I159" s="5"/>
      <c r="J159" s="194"/>
      <c r="K159" s="6"/>
      <c r="L159" s="194">
        <v>0</v>
      </c>
      <c r="M159" s="194"/>
      <c r="N159" s="194">
        <v>0</v>
      </c>
      <c r="O159" s="194">
        <v>0</v>
      </c>
      <c r="P159" s="195">
        <v>0</v>
      </c>
      <c r="Q159" s="196">
        <v>408437.89</v>
      </c>
      <c r="R159" s="197"/>
      <c r="S159" s="196"/>
      <c r="T159" s="227"/>
      <c r="U159" s="227"/>
      <c r="V159" s="196"/>
      <c r="W159" s="196"/>
      <c r="X159" s="196"/>
      <c r="Y159" s="196"/>
      <c r="Z159" s="196"/>
    </row>
    <row r="160" spans="1:26" s="42" customFormat="1" x14ac:dyDescent="0.25">
      <c r="A160" s="69">
        <v>324</v>
      </c>
      <c r="B160" s="70" t="s">
        <v>106</v>
      </c>
      <c r="C160" s="70"/>
      <c r="D160" s="70"/>
      <c r="E160" s="70"/>
      <c r="F160" s="70"/>
      <c r="G160" s="70"/>
      <c r="H160" s="70"/>
      <c r="I160" s="70"/>
      <c r="J160" s="190">
        <f>SUM(J161)</f>
        <v>0</v>
      </c>
      <c r="K160" s="71">
        <f>SUM(K161)</f>
        <v>0</v>
      </c>
      <c r="L160" s="190">
        <v>0</v>
      </c>
      <c r="M160" s="190"/>
      <c r="N160" s="190">
        <v>0</v>
      </c>
      <c r="O160" s="190">
        <v>0</v>
      </c>
      <c r="P160" s="191">
        <v>0</v>
      </c>
      <c r="Q160" s="191">
        <f>SUM(Q161)</f>
        <v>88234.12</v>
      </c>
      <c r="R160" s="191">
        <f t="shared" ref="R160:S160" si="151">SUM(R161)</f>
        <v>0</v>
      </c>
      <c r="S160" s="191">
        <f t="shared" si="151"/>
        <v>0</v>
      </c>
      <c r="T160" s="221"/>
      <c r="U160" s="221"/>
      <c r="V160" s="191">
        <f t="shared" ref="V160:Y160" si="152">SUM(V161)</f>
        <v>0</v>
      </c>
      <c r="W160" s="191">
        <f t="shared" si="152"/>
        <v>0</v>
      </c>
      <c r="X160" s="191">
        <f t="shared" si="152"/>
        <v>0</v>
      </c>
      <c r="Y160" s="191">
        <f t="shared" si="152"/>
        <v>0</v>
      </c>
      <c r="Z160" s="191"/>
    </row>
    <row r="161" spans="1:26" x14ac:dyDescent="0.25">
      <c r="A161" s="10">
        <v>3241</v>
      </c>
      <c r="B161" s="5" t="s">
        <v>106</v>
      </c>
      <c r="C161" s="5"/>
      <c r="D161" s="5"/>
      <c r="E161" s="5"/>
      <c r="F161" s="5"/>
      <c r="G161" s="5"/>
      <c r="H161" s="5"/>
      <c r="I161" s="5"/>
      <c r="J161" s="194"/>
      <c r="K161" s="6"/>
      <c r="L161" s="194">
        <v>0</v>
      </c>
      <c r="M161" s="194"/>
      <c r="N161" s="194">
        <v>0</v>
      </c>
      <c r="O161" s="194">
        <v>0</v>
      </c>
      <c r="P161" s="195">
        <v>0</v>
      </c>
      <c r="Q161" s="196">
        <v>88234.12</v>
      </c>
      <c r="R161" s="212"/>
      <c r="S161" s="213"/>
      <c r="T161" s="227"/>
      <c r="U161" s="227"/>
      <c r="V161" s="213"/>
      <c r="W161" s="213"/>
      <c r="X161" s="213"/>
      <c r="Y161" s="213"/>
      <c r="Z161" s="213"/>
    </row>
    <row r="162" spans="1:26" s="42" customFormat="1" x14ac:dyDescent="0.25">
      <c r="A162" s="69">
        <v>329</v>
      </c>
      <c r="B162" s="70" t="s">
        <v>20</v>
      </c>
      <c r="C162" s="70"/>
      <c r="D162" s="70"/>
      <c r="E162" s="70"/>
      <c r="F162" s="70"/>
      <c r="G162" s="70"/>
      <c r="H162" s="70"/>
      <c r="I162" s="70"/>
      <c r="J162" s="190">
        <f>SUM(J163:J165)</f>
        <v>0</v>
      </c>
      <c r="K162" s="71">
        <f>SUM(K163:K165)</f>
        <v>0</v>
      </c>
      <c r="L162" s="190">
        <v>0</v>
      </c>
      <c r="M162" s="190"/>
      <c r="N162" s="190">
        <v>0</v>
      </c>
      <c r="O162" s="190">
        <v>0</v>
      </c>
      <c r="P162" s="191">
        <v>0</v>
      </c>
      <c r="Q162" s="191">
        <f>SUM(Q163:Q165)</f>
        <v>3430.31</v>
      </c>
      <c r="R162" s="191">
        <f t="shared" ref="R162:S162" si="153">SUM(R163:R165)</f>
        <v>0</v>
      </c>
      <c r="S162" s="191">
        <f t="shared" si="153"/>
        <v>0</v>
      </c>
      <c r="T162" s="221"/>
      <c r="U162" s="221"/>
      <c r="V162" s="191">
        <f t="shared" ref="V162:Y162" si="154">SUM(V163:V165)</f>
        <v>0</v>
      </c>
      <c r="W162" s="191">
        <f t="shared" si="154"/>
        <v>0</v>
      </c>
      <c r="X162" s="191">
        <f t="shared" si="154"/>
        <v>0</v>
      </c>
      <c r="Y162" s="191">
        <f t="shared" si="154"/>
        <v>0</v>
      </c>
      <c r="Z162" s="191"/>
    </row>
    <row r="163" spans="1:26" x14ac:dyDescent="0.25">
      <c r="A163" s="10">
        <v>3292</v>
      </c>
      <c r="B163" s="5" t="s">
        <v>18</v>
      </c>
      <c r="C163" s="5"/>
      <c r="D163" s="5"/>
      <c r="E163" s="5"/>
      <c r="F163" s="5"/>
      <c r="G163" s="5"/>
      <c r="H163" s="5"/>
      <c r="I163" s="5"/>
      <c r="J163" s="194"/>
      <c r="K163" s="6"/>
      <c r="L163" s="194">
        <v>0</v>
      </c>
      <c r="M163" s="194"/>
      <c r="N163" s="194">
        <v>0</v>
      </c>
      <c r="O163" s="194">
        <v>0</v>
      </c>
      <c r="P163" s="195">
        <v>0</v>
      </c>
      <c r="Q163" s="213"/>
      <c r="R163" s="212"/>
      <c r="S163" s="213"/>
      <c r="T163" s="227"/>
      <c r="U163" s="227"/>
      <c r="V163" s="213"/>
      <c r="W163" s="213"/>
      <c r="X163" s="213"/>
      <c r="Y163" s="213"/>
      <c r="Z163" s="213"/>
    </row>
    <row r="164" spans="1:26" x14ac:dyDescent="0.25">
      <c r="A164" s="10">
        <v>3293</v>
      </c>
      <c r="B164" s="5" t="s">
        <v>19</v>
      </c>
      <c r="C164" s="5"/>
      <c r="D164" s="5"/>
      <c r="E164" s="5"/>
      <c r="F164" s="5"/>
      <c r="G164" s="5"/>
      <c r="H164" s="5"/>
      <c r="I164" s="5"/>
      <c r="J164" s="194"/>
      <c r="K164" s="6"/>
      <c r="L164" s="194">
        <v>0</v>
      </c>
      <c r="M164" s="194"/>
      <c r="N164" s="194">
        <v>0</v>
      </c>
      <c r="O164" s="194">
        <v>0</v>
      </c>
      <c r="P164" s="195">
        <v>0</v>
      </c>
      <c r="Q164" s="196">
        <v>3403.77</v>
      </c>
      <c r="R164" s="197"/>
      <c r="S164" s="196"/>
      <c r="T164" s="227"/>
      <c r="U164" s="227"/>
      <c r="V164" s="196"/>
      <c r="W164" s="196"/>
      <c r="X164" s="196"/>
      <c r="Y164" s="196"/>
      <c r="Z164" s="196"/>
    </row>
    <row r="165" spans="1:26" x14ac:dyDescent="0.25">
      <c r="A165" s="10">
        <v>3299</v>
      </c>
      <c r="B165" s="5" t="s">
        <v>20</v>
      </c>
      <c r="C165" s="5"/>
      <c r="D165" s="5"/>
      <c r="E165" s="5"/>
      <c r="F165" s="5"/>
      <c r="G165" s="5"/>
      <c r="H165" s="5"/>
      <c r="I165" s="5"/>
      <c r="J165" s="194"/>
      <c r="K165" s="6"/>
      <c r="L165" s="194">
        <v>0</v>
      </c>
      <c r="M165" s="194"/>
      <c r="N165" s="194">
        <v>0</v>
      </c>
      <c r="O165" s="194">
        <v>0</v>
      </c>
      <c r="P165" s="195">
        <v>0</v>
      </c>
      <c r="Q165" s="254">
        <v>26.54</v>
      </c>
      <c r="R165" s="197"/>
      <c r="S165" s="196"/>
      <c r="T165" s="227"/>
      <c r="U165" s="227"/>
      <c r="V165" s="196"/>
      <c r="W165" s="196"/>
      <c r="X165" s="196"/>
      <c r="Y165" s="196"/>
      <c r="Z165" s="196"/>
    </row>
    <row r="166" spans="1:26" s="42" customFormat="1" x14ac:dyDescent="0.25">
      <c r="A166" s="69">
        <v>34</v>
      </c>
      <c r="B166" s="70" t="s">
        <v>23</v>
      </c>
      <c r="C166" s="70"/>
      <c r="D166" s="70"/>
      <c r="E166" s="70"/>
      <c r="F166" s="70"/>
      <c r="G166" s="70"/>
      <c r="H166" s="70"/>
      <c r="I166" s="70"/>
      <c r="J166" s="190"/>
      <c r="K166" s="71">
        <f>SUM(K167)</f>
        <v>0</v>
      </c>
      <c r="L166" s="190">
        <v>0</v>
      </c>
      <c r="M166" s="190"/>
      <c r="N166" s="190">
        <v>0</v>
      </c>
      <c r="O166" s="190">
        <v>0</v>
      </c>
      <c r="P166" s="191">
        <v>0</v>
      </c>
      <c r="Q166" s="191">
        <f>SUM(Q167)</f>
        <v>0</v>
      </c>
      <c r="R166" s="191">
        <v>0</v>
      </c>
      <c r="S166" s="191">
        <v>0</v>
      </c>
      <c r="T166" s="221"/>
      <c r="U166" s="221"/>
      <c r="V166" s="191">
        <v>0</v>
      </c>
      <c r="W166" s="191">
        <v>0</v>
      </c>
      <c r="X166" s="191">
        <v>0</v>
      </c>
      <c r="Y166" s="191">
        <v>0</v>
      </c>
      <c r="Z166" s="191"/>
    </row>
    <row r="167" spans="1:26" s="42" customFormat="1" x14ac:dyDescent="0.25">
      <c r="A167" s="69">
        <v>343</v>
      </c>
      <c r="B167" s="70" t="s">
        <v>22</v>
      </c>
      <c r="C167" s="70"/>
      <c r="D167" s="70"/>
      <c r="E167" s="70"/>
      <c r="F167" s="70"/>
      <c r="G167" s="70"/>
      <c r="H167" s="70"/>
      <c r="I167" s="70"/>
      <c r="J167" s="190">
        <f>SUM(J168)</f>
        <v>0</v>
      </c>
      <c r="K167" s="71">
        <f>SUM(K168)</f>
        <v>0</v>
      </c>
      <c r="L167" s="190">
        <v>0</v>
      </c>
      <c r="M167" s="190"/>
      <c r="N167" s="190">
        <v>0</v>
      </c>
      <c r="O167" s="190">
        <v>0</v>
      </c>
      <c r="P167" s="191">
        <v>0</v>
      </c>
      <c r="Q167" s="191">
        <f>SUM(Q168)</f>
        <v>0</v>
      </c>
      <c r="R167" s="191">
        <v>0</v>
      </c>
      <c r="S167" s="191">
        <v>0</v>
      </c>
      <c r="T167" s="221"/>
      <c r="U167" s="221"/>
      <c r="V167" s="191">
        <v>0</v>
      </c>
      <c r="W167" s="191">
        <v>0</v>
      </c>
      <c r="X167" s="191">
        <v>0</v>
      </c>
      <c r="Y167" s="191">
        <v>0</v>
      </c>
      <c r="Z167" s="191"/>
    </row>
    <row r="168" spans="1:26" x14ac:dyDescent="0.25">
      <c r="A168" s="10">
        <v>3431</v>
      </c>
      <c r="B168" s="5" t="s">
        <v>74</v>
      </c>
      <c r="C168" s="5"/>
      <c r="D168" s="5"/>
      <c r="E168" s="5"/>
      <c r="F168" s="5"/>
      <c r="G168" s="5"/>
      <c r="H168" s="5"/>
      <c r="I168" s="5"/>
      <c r="J168" s="194"/>
      <c r="K168" s="6"/>
      <c r="L168" s="194">
        <v>0</v>
      </c>
      <c r="M168" s="194"/>
      <c r="N168" s="194">
        <v>0</v>
      </c>
      <c r="O168" s="194">
        <v>0</v>
      </c>
      <c r="P168" s="195">
        <v>0</v>
      </c>
      <c r="Q168" s="213"/>
      <c r="R168" s="212"/>
      <c r="S168" s="213"/>
      <c r="T168" s="227"/>
      <c r="U168" s="227"/>
      <c r="V168" s="213"/>
      <c r="W168" s="213"/>
      <c r="X168" s="213"/>
      <c r="Y168" s="213"/>
      <c r="Z168" s="213"/>
    </row>
    <row r="169" spans="1:26" x14ac:dyDescent="0.25">
      <c r="A169" s="66">
        <v>4</v>
      </c>
      <c r="B169" s="67" t="s">
        <v>107</v>
      </c>
      <c r="C169" s="67"/>
      <c r="D169" s="67"/>
      <c r="E169" s="67"/>
      <c r="F169" s="67"/>
      <c r="G169" s="67"/>
      <c r="H169" s="67"/>
      <c r="I169" s="67"/>
      <c r="J169" s="188">
        <f t="shared" ref="J169:K171" si="155">SUM(J170)</f>
        <v>0</v>
      </c>
      <c r="K169" s="68">
        <f t="shared" si="155"/>
        <v>0</v>
      </c>
      <c r="L169" s="188">
        <f t="shared" ref="L169:P169" si="156">SUM(L170)</f>
        <v>0</v>
      </c>
      <c r="M169" s="188"/>
      <c r="N169" s="188">
        <f t="shared" si="156"/>
        <v>0</v>
      </c>
      <c r="O169" s="188">
        <f t="shared" si="156"/>
        <v>0</v>
      </c>
      <c r="P169" s="189">
        <f t="shared" si="156"/>
        <v>0</v>
      </c>
      <c r="Q169" s="189">
        <f>SUM(Q170)</f>
        <v>0</v>
      </c>
      <c r="R169" s="189">
        <f t="shared" ref="R169:S169" si="157">SUM(R170)</f>
        <v>0</v>
      </c>
      <c r="S169" s="189">
        <f t="shared" si="157"/>
        <v>0</v>
      </c>
      <c r="T169" s="221"/>
      <c r="U169" s="221"/>
      <c r="V169" s="189">
        <f t="shared" ref="V169:Y169" si="158">SUM(V170)</f>
        <v>0</v>
      </c>
      <c r="W169" s="189">
        <f t="shared" si="158"/>
        <v>0</v>
      </c>
      <c r="X169" s="189">
        <f t="shared" si="158"/>
        <v>0</v>
      </c>
      <c r="Y169" s="189">
        <f t="shared" si="158"/>
        <v>0</v>
      </c>
      <c r="Z169" s="189"/>
    </row>
    <row r="170" spans="1:26" s="42" customFormat="1" x14ac:dyDescent="0.25">
      <c r="A170" s="69">
        <v>42</v>
      </c>
      <c r="B170" s="70" t="s">
        <v>26</v>
      </c>
      <c r="C170" s="70"/>
      <c r="D170" s="70"/>
      <c r="E170" s="70"/>
      <c r="F170" s="70"/>
      <c r="G170" s="70"/>
      <c r="H170" s="70"/>
      <c r="I170" s="70"/>
      <c r="J170" s="190">
        <f t="shared" si="155"/>
        <v>0</v>
      </c>
      <c r="K170" s="71">
        <f t="shared" si="155"/>
        <v>0</v>
      </c>
      <c r="L170" s="190">
        <v>0</v>
      </c>
      <c r="M170" s="190"/>
      <c r="N170" s="190">
        <v>0</v>
      </c>
      <c r="O170" s="190">
        <v>0</v>
      </c>
      <c r="P170" s="191">
        <v>0</v>
      </c>
      <c r="Q170" s="191">
        <f>SUM(Q171)</f>
        <v>0</v>
      </c>
      <c r="R170" s="191">
        <f>SUM(R171)</f>
        <v>0</v>
      </c>
      <c r="S170" s="191">
        <v>0</v>
      </c>
      <c r="T170" s="221"/>
      <c r="U170" s="221"/>
      <c r="V170" s="191">
        <v>0</v>
      </c>
      <c r="W170" s="191">
        <v>0</v>
      </c>
      <c r="X170" s="191">
        <v>0</v>
      </c>
      <c r="Y170" s="191">
        <v>0</v>
      </c>
      <c r="Z170" s="191"/>
    </row>
    <row r="171" spans="1:26" s="42" customFormat="1" x14ac:dyDescent="0.25">
      <c r="A171" s="69">
        <v>422</v>
      </c>
      <c r="B171" s="70" t="s">
        <v>25</v>
      </c>
      <c r="C171" s="70"/>
      <c r="D171" s="70"/>
      <c r="E171" s="70"/>
      <c r="F171" s="70"/>
      <c r="G171" s="70"/>
      <c r="H171" s="70"/>
      <c r="I171" s="70"/>
      <c r="J171" s="190">
        <f t="shared" si="155"/>
        <v>0</v>
      </c>
      <c r="K171" s="71">
        <f t="shared" si="155"/>
        <v>0</v>
      </c>
      <c r="L171" s="190">
        <v>0</v>
      </c>
      <c r="M171" s="190"/>
      <c r="N171" s="190">
        <v>0</v>
      </c>
      <c r="O171" s="190">
        <v>0</v>
      </c>
      <c r="P171" s="191">
        <v>0</v>
      </c>
      <c r="Q171" s="191">
        <f>SUM(Q172)</f>
        <v>0</v>
      </c>
      <c r="R171" s="191">
        <f>SUM(R172:R173)</f>
        <v>0</v>
      </c>
      <c r="S171" s="191">
        <v>0</v>
      </c>
      <c r="T171" s="221"/>
      <c r="U171" s="221"/>
      <c r="V171" s="191">
        <v>0</v>
      </c>
      <c r="W171" s="191">
        <v>0</v>
      </c>
      <c r="X171" s="191">
        <v>0</v>
      </c>
      <c r="Y171" s="191">
        <v>0</v>
      </c>
      <c r="Z171" s="191"/>
    </row>
    <row r="172" spans="1:26" x14ac:dyDescent="0.25">
      <c r="A172" s="10">
        <v>4221</v>
      </c>
      <c r="B172" s="5" t="s">
        <v>75</v>
      </c>
      <c r="C172" s="5"/>
      <c r="D172" s="5"/>
      <c r="E172" s="5"/>
      <c r="F172" s="5"/>
      <c r="G172" s="5"/>
      <c r="H172" s="5"/>
      <c r="I172" s="5"/>
      <c r="J172" s="194"/>
      <c r="K172" s="6"/>
      <c r="L172" s="194">
        <v>0</v>
      </c>
      <c r="M172" s="194"/>
      <c r="N172" s="194">
        <v>0</v>
      </c>
      <c r="O172" s="194">
        <v>0</v>
      </c>
      <c r="P172" s="195">
        <v>0</v>
      </c>
      <c r="Q172" s="213"/>
      <c r="R172" s="212"/>
      <c r="S172" s="213"/>
      <c r="T172" s="227"/>
      <c r="U172" s="227"/>
      <c r="V172" s="213"/>
      <c r="W172" s="213"/>
      <c r="X172" s="213"/>
      <c r="Y172" s="213"/>
      <c r="Z172" s="213"/>
    </row>
    <row r="173" spans="1:26" x14ac:dyDescent="0.25">
      <c r="A173" s="10">
        <v>4222</v>
      </c>
      <c r="B173" s="5" t="s">
        <v>105</v>
      </c>
      <c r="C173" s="101"/>
      <c r="D173" s="5"/>
      <c r="E173" s="5"/>
      <c r="F173" s="5"/>
      <c r="G173" s="5"/>
      <c r="H173" s="5"/>
      <c r="I173" s="5"/>
      <c r="J173" s="194"/>
      <c r="K173" s="27"/>
      <c r="L173" s="194"/>
      <c r="M173" s="214"/>
      <c r="N173" s="194"/>
      <c r="O173" s="194"/>
      <c r="P173" s="215"/>
      <c r="Q173" s="196"/>
      <c r="R173" s="196"/>
      <c r="S173" s="196"/>
      <c r="T173" s="227"/>
      <c r="U173" s="227"/>
      <c r="V173" s="196"/>
      <c r="W173" s="196"/>
      <c r="X173" s="196"/>
      <c r="Y173" s="196"/>
      <c r="Z173" s="196"/>
    </row>
    <row r="174" spans="1:26" s="42" customFormat="1" ht="36" x14ac:dyDescent="0.25">
      <c r="A174" s="40" t="s">
        <v>93</v>
      </c>
      <c r="B174" s="14" t="s">
        <v>77</v>
      </c>
      <c r="C174" s="14"/>
      <c r="D174" s="14"/>
      <c r="E174" s="14"/>
      <c r="F174" s="14"/>
      <c r="G174" s="14"/>
      <c r="H174" s="14"/>
      <c r="I174" s="14"/>
      <c r="J174" s="184">
        <f>SUM(J175+J198)</f>
        <v>0</v>
      </c>
      <c r="K174" s="15">
        <f>SUM(K175+K198)</f>
        <v>0</v>
      </c>
      <c r="L174" s="15">
        <v>0</v>
      </c>
      <c r="M174" s="15"/>
      <c r="N174" s="15">
        <v>0</v>
      </c>
      <c r="O174" s="15">
        <v>0</v>
      </c>
      <c r="P174" s="87">
        <v>0</v>
      </c>
      <c r="Q174" s="87">
        <v>0</v>
      </c>
      <c r="R174" s="87">
        <v>0</v>
      </c>
      <c r="S174" s="87">
        <v>0</v>
      </c>
      <c r="T174" s="219"/>
      <c r="U174" s="219"/>
      <c r="V174" s="87">
        <v>0</v>
      </c>
      <c r="W174" s="87">
        <v>0</v>
      </c>
      <c r="X174" s="87">
        <v>0</v>
      </c>
      <c r="Y174" s="87">
        <v>0</v>
      </c>
      <c r="Z174" s="87"/>
    </row>
    <row r="175" spans="1:26" s="42" customFormat="1" ht="18.600000000000001" customHeight="1" x14ac:dyDescent="0.25">
      <c r="A175" s="52" t="s">
        <v>78</v>
      </c>
      <c r="B175" s="22" t="s">
        <v>3559</v>
      </c>
      <c r="C175" s="3" t="s">
        <v>3554</v>
      </c>
      <c r="D175" s="22" t="s">
        <v>115</v>
      </c>
      <c r="E175" s="22" t="s">
        <v>118</v>
      </c>
      <c r="F175" s="22" t="s">
        <v>262</v>
      </c>
      <c r="G175" s="22" t="s">
        <v>263</v>
      </c>
      <c r="H175" s="22"/>
      <c r="I175" s="22"/>
      <c r="J175" s="299">
        <f>SUM(J177+J182+J189+J192+J195)</f>
        <v>0</v>
      </c>
      <c r="K175" s="23">
        <f>SUM(K177+K182+K189+K192+K195)</f>
        <v>0</v>
      </c>
      <c r="L175" s="23">
        <v>0</v>
      </c>
      <c r="M175" s="23"/>
      <c r="N175" s="23">
        <v>0</v>
      </c>
      <c r="O175" s="23">
        <v>0</v>
      </c>
      <c r="P175" s="93">
        <v>0</v>
      </c>
      <c r="Q175" s="93">
        <v>0</v>
      </c>
      <c r="R175" s="93">
        <v>0</v>
      </c>
      <c r="S175" s="93">
        <v>0</v>
      </c>
      <c r="T175" s="228"/>
      <c r="U175" s="228"/>
      <c r="V175" s="93">
        <v>0</v>
      </c>
      <c r="W175" s="93">
        <v>0</v>
      </c>
      <c r="X175" s="93">
        <v>0</v>
      </c>
      <c r="Y175" s="93">
        <v>0</v>
      </c>
      <c r="Z175" s="93"/>
    </row>
    <row r="176" spans="1:26" s="42" customFormat="1" x14ac:dyDescent="0.25">
      <c r="A176" s="66">
        <v>3</v>
      </c>
      <c r="B176" s="67" t="s">
        <v>108</v>
      </c>
      <c r="C176" s="67"/>
      <c r="D176" s="67"/>
      <c r="E176" s="67"/>
      <c r="F176" s="67"/>
      <c r="G176" s="67"/>
      <c r="H176" s="67"/>
      <c r="I176" s="67"/>
      <c r="J176" s="188">
        <f>SUM(J177+J182)</f>
        <v>0</v>
      </c>
      <c r="K176" s="68">
        <f>SUM(K177+K182)</f>
        <v>0</v>
      </c>
      <c r="L176" s="68">
        <f t="shared" ref="L176:O176" si="159">SUM(L177+L182)</f>
        <v>0</v>
      </c>
      <c r="M176" s="68"/>
      <c r="N176" s="68">
        <f t="shared" si="159"/>
        <v>0</v>
      </c>
      <c r="O176" s="68">
        <f t="shared" si="159"/>
        <v>0</v>
      </c>
      <c r="P176" s="88">
        <f t="shared" ref="P176:S176" si="160">SUM(P177+P182)</f>
        <v>0</v>
      </c>
      <c r="Q176" s="88">
        <f t="shared" si="160"/>
        <v>0</v>
      </c>
      <c r="R176" s="88">
        <f t="shared" si="160"/>
        <v>0</v>
      </c>
      <c r="S176" s="88">
        <f t="shared" si="160"/>
        <v>0</v>
      </c>
      <c r="T176" s="221"/>
      <c r="U176" s="221"/>
      <c r="V176" s="88">
        <f t="shared" ref="V176:Y176" si="161">SUM(V177+V182)</f>
        <v>0</v>
      </c>
      <c r="W176" s="88">
        <f t="shared" si="161"/>
        <v>0</v>
      </c>
      <c r="X176" s="88">
        <f t="shared" si="161"/>
        <v>0</v>
      </c>
      <c r="Y176" s="88">
        <f t="shared" si="161"/>
        <v>0</v>
      </c>
      <c r="Z176" s="88"/>
    </row>
    <row r="177" spans="1:26" s="42" customFormat="1" x14ac:dyDescent="0.25">
      <c r="A177" s="69">
        <v>31</v>
      </c>
      <c r="B177" s="70" t="s">
        <v>11</v>
      </c>
      <c r="C177" s="70"/>
      <c r="D177" s="70"/>
      <c r="E177" s="70"/>
      <c r="F177" s="70"/>
      <c r="G177" s="70"/>
      <c r="H177" s="70"/>
      <c r="I177" s="70"/>
      <c r="J177" s="190">
        <f>SUM(J178+J180)</f>
        <v>0</v>
      </c>
      <c r="K177" s="71">
        <f>SUM(K178+K180)</f>
        <v>0</v>
      </c>
      <c r="L177" s="71">
        <v>0</v>
      </c>
      <c r="M177" s="71"/>
      <c r="N177" s="75">
        <v>0</v>
      </c>
      <c r="O177" s="71">
        <v>0</v>
      </c>
      <c r="P177" s="89">
        <v>0</v>
      </c>
      <c r="Q177" s="89">
        <v>0</v>
      </c>
      <c r="R177" s="89">
        <v>0</v>
      </c>
      <c r="S177" s="89">
        <v>0</v>
      </c>
      <c r="T177" s="221"/>
      <c r="U177" s="221"/>
      <c r="V177" s="89">
        <v>0</v>
      </c>
      <c r="W177" s="89">
        <v>0</v>
      </c>
      <c r="X177" s="89">
        <v>0</v>
      </c>
      <c r="Y177" s="89">
        <v>0</v>
      </c>
      <c r="Z177" s="89"/>
    </row>
    <row r="178" spans="1:26" s="42" customFormat="1" x14ac:dyDescent="0.25">
      <c r="A178" s="69">
        <v>311</v>
      </c>
      <c r="B178" s="70" t="s">
        <v>8</v>
      </c>
      <c r="C178" s="70"/>
      <c r="D178" s="70"/>
      <c r="E178" s="70"/>
      <c r="F178" s="70"/>
      <c r="G178" s="70"/>
      <c r="H178" s="70"/>
      <c r="I178" s="70"/>
      <c r="J178" s="190">
        <f>SUM(J179)</f>
        <v>0</v>
      </c>
      <c r="K178" s="71">
        <f>SUM(K179)</f>
        <v>0</v>
      </c>
      <c r="L178" s="71">
        <v>0</v>
      </c>
      <c r="M178" s="71"/>
      <c r="N178" s="75">
        <v>0</v>
      </c>
      <c r="O178" s="71">
        <v>0</v>
      </c>
      <c r="P178" s="89">
        <v>0</v>
      </c>
      <c r="Q178" s="89">
        <v>0</v>
      </c>
      <c r="R178" s="89">
        <v>0</v>
      </c>
      <c r="S178" s="89">
        <v>0</v>
      </c>
      <c r="T178" s="221"/>
      <c r="U178" s="221"/>
      <c r="V178" s="89">
        <v>0</v>
      </c>
      <c r="W178" s="89">
        <v>0</v>
      </c>
      <c r="X178" s="89">
        <v>0</v>
      </c>
      <c r="Y178" s="89">
        <v>0</v>
      </c>
      <c r="Z178" s="89"/>
    </row>
    <row r="179" spans="1:26" x14ac:dyDescent="0.25">
      <c r="A179" s="10">
        <v>3111</v>
      </c>
      <c r="B179" s="5" t="s">
        <v>79</v>
      </c>
      <c r="C179" s="5"/>
      <c r="D179" s="5"/>
      <c r="E179" s="5"/>
      <c r="F179" s="5"/>
      <c r="G179" s="5"/>
      <c r="H179" s="5"/>
      <c r="I179" s="5"/>
      <c r="J179" s="194"/>
      <c r="K179" s="6"/>
      <c r="L179" s="6">
        <v>0</v>
      </c>
      <c r="M179" s="6"/>
      <c r="N179" s="6">
        <v>0</v>
      </c>
      <c r="O179" s="6">
        <v>0</v>
      </c>
      <c r="P179" s="90">
        <v>0</v>
      </c>
      <c r="Q179" s="99"/>
      <c r="R179" s="100"/>
      <c r="S179" s="99"/>
      <c r="T179" s="227"/>
      <c r="U179" s="227"/>
      <c r="V179" s="99"/>
      <c r="W179" s="99"/>
      <c r="X179" s="99"/>
      <c r="Y179" s="99"/>
      <c r="Z179" s="99"/>
    </row>
    <row r="180" spans="1:26" s="42" customFormat="1" x14ac:dyDescent="0.25">
      <c r="A180" s="69">
        <v>313</v>
      </c>
      <c r="B180" s="70" t="s">
        <v>72</v>
      </c>
      <c r="C180" s="70"/>
      <c r="D180" s="70"/>
      <c r="E180" s="70"/>
      <c r="F180" s="70"/>
      <c r="G180" s="70"/>
      <c r="H180" s="70"/>
      <c r="I180" s="70"/>
      <c r="J180" s="190">
        <f>SUM(J181)</f>
        <v>0</v>
      </c>
      <c r="K180" s="71">
        <f>SUM(K181)</f>
        <v>0</v>
      </c>
      <c r="L180" s="71">
        <v>0</v>
      </c>
      <c r="M180" s="71"/>
      <c r="N180" s="75">
        <v>0</v>
      </c>
      <c r="O180" s="71">
        <v>0</v>
      </c>
      <c r="P180" s="89">
        <v>0</v>
      </c>
      <c r="Q180" s="89">
        <v>0</v>
      </c>
      <c r="R180" s="89">
        <v>0</v>
      </c>
      <c r="S180" s="89">
        <v>0</v>
      </c>
      <c r="T180" s="221"/>
      <c r="U180" s="221"/>
      <c r="V180" s="89">
        <v>0</v>
      </c>
      <c r="W180" s="89">
        <v>0</v>
      </c>
      <c r="X180" s="89">
        <v>0</v>
      </c>
      <c r="Y180" s="89">
        <v>0</v>
      </c>
      <c r="Z180" s="89"/>
    </row>
    <row r="181" spans="1:26" x14ac:dyDescent="0.25">
      <c r="A181" s="10">
        <v>3132</v>
      </c>
      <c r="B181" s="5" t="s">
        <v>71</v>
      </c>
      <c r="C181" s="5"/>
      <c r="D181" s="5"/>
      <c r="E181" s="5"/>
      <c r="F181" s="5"/>
      <c r="G181" s="5"/>
      <c r="H181" s="5"/>
      <c r="I181" s="5"/>
      <c r="J181" s="194"/>
      <c r="K181" s="6"/>
      <c r="L181" s="6">
        <v>0</v>
      </c>
      <c r="M181" s="6"/>
      <c r="N181" s="6">
        <v>0</v>
      </c>
      <c r="O181" s="6">
        <v>0</v>
      </c>
      <c r="P181" s="90">
        <v>0</v>
      </c>
      <c r="Q181" s="99"/>
      <c r="R181" s="100"/>
      <c r="S181" s="99"/>
      <c r="T181" s="227"/>
      <c r="U181" s="227"/>
      <c r="V181" s="99"/>
      <c r="W181" s="99"/>
      <c r="X181" s="99"/>
      <c r="Y181" s="99"/>
      <c r="Z181" s="99"/>
    </row>
    <row r="182" spans="1:26" s="42" customFormat="1" x14ac:dyDescent="0.25">
      <c r="A182" s="69">
        <v>32</v>
      </c>
      <c r="B182" s="70" t="s">
        <v>21</v>
      </c>
      <c r="C182" s="70"/>
      <c r="D182" s="70"/>
      <c r="E182" s="70"/>
      <c r="F182" s="70"/>
      <c r="G182" s="70"/>
      <c r="H182" s="70"/>
      <c r="I182" s="70"/>
      <c r="J182" s="190">
        <f>SUM(J183+J185)</f>
        <v>0</v>
      </c>
      <c r="K182" s="71">
        <f>SUM(K183+K185)</f>
        <v>0</v>
      </c>
      <c r="L182" s="71">
        <v>0</v>
      </c>
      <c r="M182" s="71"/>
      <c r="N182" s="75">
        <v>0</v>
      </c>
      <c r="O182" s="71">
        <v>0</v>
      </c>
      <c r="P182" s="89">
        <v>0</v>
      </c>
      <c r="Q182" s="89">
        <v>0</v>
      </c>
      <c r="R182" s="89">
        <v>0</v>
      </c>
      <c r="S182" s="89">
        <v>0</v>
      </c>
      <c r="T182" s="221"/>
      <c r="U182" s="221"/>
      <c r="V182" s="89">
        <v>0</v>
      </c>
      <c r="W182" s="89">
        <v>0</v>
      </c>
      <c r="X182" s="89">
        <v>0</v>
      </c>
      <c r="Y182" s="89">
        <v>0</v>
      </c>
      <c r="Z182" s="89"/>
    </row>
    <row r="183" spans="1:26" s="42" customFormat="1" x14ac:dyDescent="0.25">
      <c r="A183" s="69">
        <v>321</v>
      </c>
      <c r="B183" s="70" t="s">
        <v>81</v>
      </c>
      <c r="C183" s="70"/>
      <c r="D183" s="70"/>
      <c r="E183" s="70"/>
      <c r="F183" s="70"/>
      <c r="G183" s="70"/>
      <c r="H183" s="70"/>
      <c r="I183" s="70"/>
      <c r="J183" s="190">
        <f>SUM(J184)</f>
        <v>0</v>
      </c>
      <c r="K183" s="71">
        <f>SUM(K184)</f>
        <v>0</v>
      </c>
      <c r="L183" s="71">
        <v>0</v>
      </c>
      <c r="M183" s="71"/>
      <c r="N183" s="75">
        <v>0</v>
      </c>
      <c r="O183" s="71">
        <v>0</v>
      </c>
      <c r="P183" s="89">
        <v>0</v>
      </c>
      <c r="Q183" s="89">
        <v>0</v>
      </c>
      <c r="R183" s="89">
        <v>0</v>
      </c>
      <c r="S183" s="89">
        <v>0</v>
      </c>
      <c r="T183" s="221"/>
      <c r="U183" s="221"/>
      <c r="V183" s="89">
        <v>0</v>
      </c>
      <c r="W183" s="89">
        <v>0</v>
      </c>
      <c r="X183" s="89">
        <v>0</v>
      </c>
      <c r="Y183" s="89">
        <v>0</v>
      </c>
      <c r="Z183" s="89"/>
    </row>
    <row r="184" spans="1:26" x14ac:dyDescent="0.25">
      <c r="A184" s="10">
        <v>3213</v>
      </c>
      <c r="B184" s="5" t="s">
        <v>80</v>
      </c>
      <c r="C184" s="5"/>
      <c r="D184" s="5"/>
      <c r="E184" s="5"/>
      <c r="F184" s="5"/>
      <c r="G184" s="5"/>
      <c r="H184" s="5"/>
      <c r="I184" s="5"/>
      <c r="J184" s="194"/>
      <c r="K184" s="6"/>
      <c r="L184" s="6">
        <v>0</v>
      </c>
      <c r="M184" s="6"/>
      <c r="N184" s="6">
        <v>0</v>
      </c>
      <c r="O184" s="6">
        <v>0</v>
      </c>
      <c r="P184" s="90">
        <v>0</v>
      </c>
      <c r="Q184" s="99"/>
      <c r="R184" s="100"/>
      <c r="S184" s="99"/>
      <c r="T184" s="227"/>
      <c r="U184" s="227"/>
      <c r="V184" s="99"/>
      <c r="W184" s="99"/>
      <c r="X184" s="99"/>
      <c r="Y184" s="99"/>
      <c r="Z184" s="99"/>
    </row>
    <row r="185" spans="1:26" s="42" customFormat="1" x14ac:dyDescent="0.25">
      <c r="A185" s="69">
        <v>323</v>
      </c>
      <c r="B185" s="70" t="s">
        <v>17</v>
      </c>
      <c r="C185" s="70"/>
      <c r="D185" s="70"/>
      <c r="E185" s="70"/>
      <c r="F185" s="70"/>
      <c r="G185" s="70"/>
      <c r="H185" s="70"/>
      <c r="I185" s="70"/>
      <c r="J185" s="190">
        <f>SUM(J186:J187)</f>
        <v>0</v>
      </c>
      <c r="K185" s="71">
        <f>SUM(K186:K187)</f>
        <v>0</v>
      </c>
      <c r="L185" s="71">
        <v>0</v>
      </c>
      <c r="M185" s="71"/>
      <c r="N185" s="75">
        <v>0</v>
      </c>
      <c r="O185" s="71">
        <v>0</v>
      </c>
      <c r="P185" s="89">
        <v>0</v>
      </c>
      <c r="Q185" s="89">
        <v>0</v>
      </c>
      <c r="R185" s="89">
        <v>0</v>
      </c>
      <c r="S185" s="89">
        <v>0</v>
      </c>
      <c r="T185" s="221"/>
      <c r="U185" s="221"/>
      <c r="V185" s="89">
        <v>0</v>
      </c>
      <c r="W185" s="89">
        <v>0</v>
      </c>
      <c r="X185" s="89">
        <v>0</v>
      </c>
      <c r="Y185" s="89">
        <v>0</v>
      </c>
      <c r="Z185" s="89"/>
    </row>
    <row r="186" spans="1:26" x14ac:dyDescent="0.25">
      <c r="A186" s="10">
        <v>3233</v>
      </c>
      <c r="B186" s="5" t="s">
        <v>46</v>
      </c>
      <c r="C186" s="5"/>
      <c r="D186" s="5"/>
      <c r="E186" s="5"/>
      <c r="F186" s="5"/>
      <c r="G186" s="5"/>
      <c r="H186" s="5"/>
      <c r="I186" s="5"/>
      <c r="J186" s="194"/>
      <c r="K186" s="6"/>
      <c r="L186" s="6">
        <v>0</v>
      </c>
      <c r="M186" s="6"/>
      <c r="N186" s="6">
        <v>0</v>
      </c>
      <c r="O186" s="6">
        <v>0</v>
      </c>
      <c r="P186" s="90">
        <v>0</v>
      </c>
      <c r="Q186" s="99"/>
      <c r="R186" s="100"/>
      <c r="S186" s="99"/>
      <c r="T186" s="227"/>
      <c r="U186" s="227"/>
      <c r="V186" s="99"/>
      <c r="W186" s="99"/>
      <c r="X186" s="99"/>
      <c r="Y186" s="99"/>
      <c r="Z186" s="99"/>
    </row>
    <row r="187" spans="1:26" x14ac:dyDescent="0.25">
      <c r="A187" s="10">
        <v>3237</v>
      </c>
      <c r="B187" s="5" t="s">
        <v>68</v>
      </c>
      <c r="C187" s="5"/>
      <c r="D187" s="5"/>
      <c r="E187" s="5"/>
      <c r="F187" s="5"/>
      <c r="G187" s="5"/>
      <c r="H187" s="5"/>
      <c r="I187" s="5"/>
      <c r="J187" s="194"/>
      <c r="K187" s="6"/>
      <c r="L187" s="6">
        <v>0</v>
      </c>
      <c r="M187" s="6"/>
      <c r="N187" s="6">
        <v>0</v>
      </c>
      <c r="O187" s="6">
        <v>0</v>
      </c>
      <c r="P187" s="90">
        <v>0</v>
      </c>
      <c r="Q187" s="99"/>
      <c r="R187" s="100"/>
      <c r="S187" s="99"/>
      <c r="T187" s="227"/>
      <c r="U187" s="227"/>
      <c r="V187" s="99"/>
      <c r="W187" s="99"/>
      <c r="X187" s="99"/>
      <c r="Y187" s="99"/>
      <c r="Z187" s="99"/>
    </row>
    <row r="188" spans="1:26" x14ac:dyDescent="0.25">
      <c r="A188" s="66">
        <v>4</v>
      </c>
      <c r="B188" s="67" t="s">
        <v>107</v>
      </c>
      <c r="C188" s="67"/>
      <c r="D188" s="67"/>
      <c r="E188" s="67"/>
      <c r="F188" s="67"/>
      <c r="G188" s="67"/>
      <c r="H188" s="67"/>
      <c r="I188" s="67"/>
      <c r="J188" s="188">
        <f>SUM(J189+J192+J195)</f>
        <v>0</v>
      </c>
      <c r="K188" s="68">
        <f>SUM(K189+K192+K195)</f>
        <v>0</v>
      </c>
      <c r="L188" s="68">
        <f t="shared" ref="L188:S188" si="162">SUM(L189+L192+L195)</f>
        <v>0</v>
      </c>
      <c r="M188" s="68">
        <f t="shared" si="162"/>
        <v>0</v>
      </c>
      <c r="N188" s="68">
        <f t="shared" si="162"/>
        <v>0</v>
      </c>
      <c r="O188" s="68">
        <f t="shared" si="162"/>
        <v>0</v>
      </c>
      <c r="P188" s="68">
        <f t="shared" si="162"/>
        <v>0</v>
      </c>
      <c r="Q188" s="68">
        <f t="shared" si="162"/>
        <v>0</v>
      </c>
      <c r="R188" s="68">
        <f t="shared" si="162"/>
        <v>0</v>
      </c>
      <c r="S188" s="68">
        <f t="shared" si="162"/>
        <v>0</v>
      </c>
      <c r="T188" s="221"/>
      <c r="U188" s="221"/>
      <c r="V188" s="68">
        <f t="shared" ref="V188:Y188" si="163">SUM(V189+V192+V195)</f>
        <v>0</v>
      </c>
      <c r="W188" s="68">
        <f t="shared" si="163"/>
        <v>0</v>
      </c>
      <c r="X188" s="68">
        <f t="shared" si="163"/>
        <v>0</v>
      </c>
      <c r="Y188" s="68">
        <f t="shared" si="163"/>
        <v>0</v>
      </c>
      <c r="Z188" s="68"/>
    </row>
    <row r="189" spans="1:26" s="42" customFormat="1" x14ac:dyDescent="0.25">
      <c r="A189" s="69">
        <v>41</v>
      </c>
      <c r="B189" s="70" t="s">
        <v>83</v>
      </c>
      <c r="C189" s="70"/>
      <c r="D189" s="70"/>
      <c r="E189" s="70"/>
      <c r="F189" s="70"/>
      <c r="G189" s="70"/>
      <c r="H189" s="70"/>
      <c r="I189" s="70"/>
      <c r="J189" s="190">
        <f>SUM(J190)</f>
        <v>0</v>
      </c>
      <c r="K189" s="71">
        <f>SUM(K190)</f>
        <v>0</v>
      </c>
      <c r="L189" s="71">
        <v>0</v>
      </c>
      <c r="M189" s="71">
        <v>0</v>
      </c>
      <c r="N189" s="71">
        <v>0</v>
      </c>
      <c r="O189" s="71">
        <v>0</v>
      </c>
      <c r="P189" s="71">
        <v>0</v>
      </c>
      <c r="Q189" s="71">
        <v>0</v>
      </c>
      <c r="R189" s="71">
        <v>0</v>
      </c>
      <c r="S189" s="71">
        <v>0</v>
      </c>
      <c r="T189" s="221"/>
      <c r="U189" s="221"/>
      <c r="V189" s="71">
        <v>0</v>
      </c>
      <c r="W189" s="71">
        <v>0</v>
      </c>
      <c r="X189" s="71">
        <v>0</v>
      </c>
      <c r="Y189" s="71">
        <v>0</v>
      </c>
      <c r="Z189" s="71"/>
    </row>
    <row r="190" spans="1:26" s="42" customFormat="1" x14ac:dyDescent="0.25">
      <c r="A190" s="69">
        <v>412</v>
      </c>
      <c r="B190" s="70" t="s">
        <v>32</v>
      </c>
      <c r="C190" s="70"/>
      <c r="D190" s="70"/>
      <c r="E190" s="70"/>
      <c r="F190" s="70"/>
      <c r="G190" s="70"/>
      <c r="H190" s="70"/>
      <c r="I190" s="70"/>
      <c r="J190" s="190">
        <f>SUM(J191)</f>
        <v>0</v>
      </c>
      <c r="K190" s="71">
        <f>SUM(K191)</f>
        <v>0</v>
      </c>
      <c r="L190" s="71">
        <v>0</v>
      </c>
      <c r="M190" s="71">
        <v>0</v>
      </c>
      <c r="N190" s="71">
        <v>0</v>
      </c>
      <c r="O190" s="71">
        <v>0</v>
      </c>
      <c r="P190" s="71">
        <v>0</v>
      </c>
      <c r="Q190" s="71">
        <v>0</v>
      </c>
      <c r="R190" s="71">
        <v>0</v>
      </c>
      <c r="S190" s="71">
        <v>0</v>
      </c>
      <c r="T190" s="221"/>
      <c r="U190" s="221"/>
      <c r="V190" s="71">
        <v>0</v>
      </c>
      <c r="W190" s="71">
        <v>0</v>
      </c>
      <c r="X190" s="71">
        <v>0</v>
      </c>
      <c r="Y190" s="71">
        <v>0</v>
      </c>
      <c r="Z190" s="71"/>
    </row>
    <row r="191" spans="1:26" x14ac:dyDescent="0.25">
      <c r="A191" s="10">
        <v>4123</v>
      </c>
      <c r="B191" s="5" t="s">
        <v>82</v>
      </c>
      <c r="C191" s="5"/>
      <c r="D191" s="5"/>
      <c r="E191" s="5"/>
      <c r="F191" s="5"/>
      <c r="G191" s="5"/>
      <c r="H191" s="5"/>
      <c r="I191" s="5"/>
      <c r="J191" s="194"/>
      <c r="K191" s="6"/>
      <c r="L191" s="6">
        <v>0</v>
      </c>
      <c r="M191" s="6"/>
      <c r="N191" s="6">
        <v>0</v>
      </c>
      <c r="O191" s="6">
        <v>0</v>
      </c>
      <c r="P191" s="90">
        <v>0</v>
      </c>
      <c r="Q191" s="99"/>
      <c r="R191" s="100"/>
      <c r="S191" s="99"/>
      <c r="T191" s="227"/>
      <c r="U191" s="227"/>
      <c r="V191" s="99"/>
      <c r="W191" s="99"/>
      <c r="X191" s="99"/>
      <c r="Y191" s="99"/>
      <c r="Z191" s="99"/>
    </row>
    <row r="192" spans="1:26" s="42" customFormat="1" x14ac:dyDescent="0.25">
      <c r="A192" s="69">
        <v>42</v>
      </c>
      <c r="B192" s="70" t="s">
        <v>26</v>
      </c>
      <c r="C192" s="70"/>
      <c r="D192" s="70"/>
      <c r="E192" s="70"/>
      <c r="F192" s="70"/>
      <c r="G192" s="70"/>
      <c r="H192" s="70"/>
      <c r="I192" s="70"/>
      <c r="J192" s="190">
        <f>SUM(J193)</f>
        <v>0</v>
      </c>
      <c r="K192" s="71">
        <f>SUM(K193)</f>
        <v>0</v>
      </c>
      <c r="L192" s="71">
        <v>0</v>
      </c>
      <c r="M192" s="71">
        <v>0</v>
      </c>
      <c r="N192" s="71">
        <v>0</v>
      </c>
      <c r="O192" s="71">
        <v>0</v>
      </c>
      <c r="P192" s="71">
        <v>0</v>
      </c>
      <c r="Q192" s="71">
        <v>0</v>
      </c>
      <c r="R192" s="71">
        <v>0</v>
      </c>
      <c r="S192" s="71">
        <v>0</v>
      </c>
      <c r="T192" s="221"/>
      <c r="U192" s="221"/>
      <c r="V192" s="71">
        <v>0</v>
      </c>
      <c r="W192" s="71">
        <v>0</v>
      </c>
      <c r="X192" s="71">
        <v>0</v>
      </c>
      <c r="Y192" s="71">
        <v>0</v>
      </c>
      <c r="Z192" s="71"/>
    </row>
    <row r="193" spans="1:26" s="42" customFormat="1" x14ac:dyDescent="0.25">
      <c r="A193" s="69">
        <v>422</v>
      </c>
      <c r="B193" s="70" t="s">
        <v>25</v>
      </c>
      <c r="C193" s="70"/>
      <c r="D193" s="70"/>
      <c r="E193" s="70"/>
      <c r="F193" s="70"/>
      <c r="G193" s="70"/>
      <c r="H193" s="70"/>
      <c r="I193" s="70"/>
      <c r="J193" s="190">
        <f>SUM(J194)</f>
        <v>0</v>
      </c>
      <c r="K193" s="71">
        <f>SUM(K194)</f>
        <v>0</v>
      </c>
      <c r="L193" s="71">
        <v>0</v>
      </c>
      <c r="M193" s="71">
        <v>0</v>
      </c>
      <c r="N193" s="71">
        <v>0</v>
      </c>
      <c r="O193" s="71">
        <v>0</v>
      </c>
      <c r="P193" s="71">
        <v>0</v>
      </c>
      <c r="Q193" s="71">
        <v>0</v>
      </c>
      <c r="R193" s="71">
        <v>0</v>
      </c>
      <c r="S193" s="71">
        <v>0</v>
      </c>
      <c r="T193" s="221"/>
      <c r="U193" s="221"/>
      <c r="V193" s="71">
        <v>0</v>
      </c>
      <c r="W193" s="71">
        <v>0</v>
      </c>
      <c r="X193" s="71">
        <v>0</v>
      </c>
      <c r="Y193" s="71">
        <v>0</v>
      </c>
      <c r="Z193" s="71"/>
    </row>
    <row r="194" spans="1:26" x14ac:dyDescent="0.25">
      <c r="A194" s="10">
        <v>4221</v>
      </c>
      <c r="B194" s="5" t="s">
        <v>54</v>
      </c>
      <c r="C194" s="5"/>
      <c r="D194" s="5"/>
      <c r="E194" s="5"/>
      <c r="F194" s="5"/>
      <c r="G194" s="5"/>
      <c r="H194" s="5"/>
      <c r="I194" s="5"/>
      <c r="J194" s="194"/>
      <c r="K194" s="6"/>
      <c r="L194" s="6">
        <v>0</v>
      </c>
      <c r="M194" s="6"/>
      <c r="N194" s="6">
        <v>0</v>
      </c>
      <c r="O194" s="6">
        <v>0</v>
      </c>
      <c r="P194" s="90">
        <v>0</v>
      </c>
      <c r="Q194" s="99"/>
      <c r="R194" s="100"/>
      <c r="S194" s="99"/>
      <c r="T194" s="227"/>
      <c r="U194" s="227"/>
      <c r="V194" s="99"/>
      <c r="W194" s="99"/>
      <c r="X194" s="99"/>
      <c r="Y194" s="99"/>
      <c r="Z194" s="99"/>
    </row>
    <row r="195" spans="1:26" s="42" customFormat="1" x14ac:dyDescent="0.25">
      <c r="A195" s="69">
        <v>45</v>
      </c>
      <c r="B195" s="70" t="s">
        <v>85</v>
      </c>
      <c r="C195" s="70"/>
      <c r="D195" s="70"/>
      <c r="E195" s="70"/>
      <c r="F195" s="70"/>
      <c r="G195" s="70"/>
      <c r="H195" s="70"/>
      <c r="I195" s="70"/>
      <c r="J195" s="190">
        <f>SUM(J196)</f>
        <v>0</v>
      </c>
      <c r="K195" s="71">
        <f>SUM(K196)</f>
        <v>0</v>
      </c>
      <c r="L195" s="71">
        <v>0</v>
      </c>
      <c r="M195" s="71">
        <v>0</v>
      </c>
      <c r="N195" s="71">
        <v>0</v>
      </c>
      <c r="O195" s="71">
        <v>0</v>
      </c>
      <c r="P195" s="71">
        <v>0</v>
      </c>
      <c r="Q195" s="71">
        <v>0</v>
      </c>
      <c r="R195" s="71">
        <v>0</v>
      </c>
      <c r="S195" s="71">
        <v>0</v>
      </c>
      <c r="T195" s="221"/>
      <c r="U195" s="221"/>
      <c r="V195" s="71">
        <v>0</v>
      </c>
      <c r="W195" s="71">
        <v>0</v>
      </c>
      <c r="X195" s="71">
        <v>0</v>
      </c>
      <c r="Y195" s="71">
        <v>0</v>
      </c>
      <c r="Z195" s="71"/>
    </row>
    <row r="196" spans="1:26" s="42" customFormat="1" x14ac:dyDescent="0.25">
      <c r="A196" s="69">
        <v>452</v>
      </c>
      <c r="B196" s="70" t="s">
        <v>84</v>
      </c>
      <c r="C196" s="70"/>
      <c r="D196" s="70"/>
      <c r="E196" s="70"/>
      <c r="F196" s="70"/>
      <c r="G196" s="70"/>
      <c r="H196" s="70"/>
      <c r="I196" s="70"/>
      <c r="J196" s="190">
        <f>SUM(J197)</f>
        <v>0</v>
      </c>
      <c r="K196" s="71">
        <f>SUM(K197)</f>
        <v>0</v>
      </c>
      <c r="L196" s="71">
        <v>0</v>
      </c>
      <c r="M196" s="71">
        <v>0</v>
      </c>
      <c r="N196" s="71">
        <v>0</v>
      </c>
      <c r="O196" s="71">
        <v>0</v>
      </c>
      <c r="P196" s="71">
        <v>0</v>
      </c>
      <c r="Q196" s="71">
        <v>0</v>
      </c>
      <c r="R196" s="71">
        <v>0</v>
      </c>
      <c r="S196" s="71">
        <v>0</v>
      </c>
      <c r="T196" s="221"/>
      <c r="U196" s="221"/>
      <c r="V196" s="71">
        <v>0</v>
      </c>
      <c r="W196" s="71">
        <v>0</v>
      </c>
      <c r="X196" s="71">
        <v>0</v>
      </c>
      <c r="Y196" s="71">
        <v>0</v>
      </c>
      <c r="Z196" s="71"/>
    </row>
    <row r="197" spans="1:26" x14ac:dyDescent="0.25">
      <c r="A197" s="10">
        <v>4521</v>
      </c>
      <c r="B197" s="5" t="s">
        <v>84</v>
      </c>
      <c r="C197" s="5"/>
      <c r="D197" s="5"/>
      <c r="E197" s="5"/>
      <c r="F197" s="5"/>
      <c r="G197" s="5"/>
      <c r="H197" s="5"/>
      <c r="I197" s="5"/>
      <c r="J197" s="194"/>
      <c r="K197" s="6"/>
      <c r="L197" s="6">
        <v>0</v>
      </c>
      <c r="M197" s="6"/>
      <c r="N197" s="6">
        <v>0</v>
      </c>
      <c r="O197" s="6">
        <v>0</v>
      </c>
      <c r="P197" s="90">
        <v>0</v>
      </c>
      <c r="Q197" s="99"/>
      <c r="R197" s="100"/>
      <c r="S197" s="99"/>
      <c r="T197" s="227"/>
      <c r="U197" s="227"/>
      <c r="V197" s="99"/>
      <c r="W197" s="99"/>
      <c r="X197" s="99"/>
      <c r="Y197" s="99"/>
      <c r="Z197" s="99"/>
    </row>
    <row r="198" spans="1:26" s="42" customFormat="1" ht="96" x14ac:dyDescent="0.25">
      <c r="A198" s="53" t="s">
        <v>86</v>
      </c>
      <c r="B198" s="24" t="s">
        <v>3558</v>
      </c>
      <c r="C198" s="12" t="s">
        <v>3560</v>
      </c>
      <c r="D198" s="24" t="s">
        <v>115</v>
      </c>
      <c r="E198" s="24" t="s">
        <v>118</v>
      </c>
      <c r="F198" s="24" t="s">
        <v>262</v>
      </c>
      <c r="G198" s="24" t="s">
        <v>263</v>
      </c>
      <c r="H198" s="24"/>
      <c r="I198" s="24"/>
      <c r="J198" s="300">
        <f>SUM(J200+J205+J212+J215+J218)</f>
        <v>0</v>
      </c>
      <c r="K198" s="25">
        <f>SUM(K200+K205+K212+K215+K218)</f>
        <v>0</v>
      </c>
      <c r="L198" s="25">
        <v>0</v>
      </c>
      <c r="M198" s="25">
        <v>0</v>
      </c>
      <c r="N198" s="25">
        <v>0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29"/>
      <c r="U198" s="229"/>
      <c r="V198" s="25">
        <v>0</v>
      </c>
      <c r="W198" s="25">
        <v>0</v>
      </c>
      <c r="X198" s="25">
        <v>0</v>
      </c>
      <c r="Y198" s="25">
        <v>0</v>
      </c>
      <c r="Z198" s="25"/>
    </row>
    <row r="199" spans="1:26" s="42" customFormat="1" x14ac:dyDescent="0.25">
      <c r="A199" s="66">
        <v>3</v>
      </c>
      <c r="B199" s="67" t="s">
        <v>108</v>
      </c>
      <c r="C199" s="67"/>
      <c r="D199" s="67"/>
      <c r="E199" s="67"/>
      <c r="F199" s="67"/>
      <c r="G199" s="67"/>
      <c r="H199" s="67"/>
      <c r="I199" s="67"/>
      <c r="J199" s="188">
        <f>SUM(J200+J205)</f>
        <v>0</v>
      </c>
      <c r="K199" s="68">
        <f>SUM(K200+K205)</f>
        <v>0</v>
      </c>
      <c r="L199" s="68">
        <f t="shared" ref="L199:S199" si="164">SUM(L200+L205)</f>
        <v>0</v>
      </c>
      <c r="M199" s="68">
        <f t="shared" si="164"/>
        <v>0</v>
      </c>
      <c r="N199" s="68">
        <f t="shared" si="164"/>
        <v>0</v>
      </c>
      <c r="O199" s="68">
        <f t="shared" si="164"/>
        <v>0</v>
      </c>
      <c r="P199" s="68">
        <f t="shared" si="164"/>
        <v>0</v>
      </c>
      <c r="Q199" s="68">
        <f t="shared" si="164"/>
        <v>0</v>
      </c>
      <c r="R199" s="68">
        <f t="shared" si="164"/>
        <v>0</v>
      </c>
      <c r="S199" s="68">
        <f t="shared" si="164"/>
        <v>0</v>
      </c>
      <c r="T199" s="221"/>
      <c r="U199" s="221"/>
      <c r="V199" s="68">
        <f t="shared" ref="V199:Y199" si="165">SUM(V200+V205)</f>
        <v>0</v>
      </c>
      <c r="W199" s="68">
        <f t="shared" si="165"/>
        <v>0</v>
      </c>
      <c r="X199" s="68">
        <f t="shared" si="165"/>
        <v>0</v>
      </c>
      <c r="Y199" s="68">
        <f t="shared" si="165"/>
        <v>0</v>
      </c>
      <c r="Z199" s="68"/>
    </row>
    <row r="200" spans="1:26" s="42" customFormat="1" x14ac:dyDescent="0.25">
      <c r="A200" s="69">
        <v>31</v>
      </c>
      <c r="B200" s="70" t="s">
        <v>11</v>
      </c>
      <c r="C200" s="70"/>
      <c r="D200" s="70"/>
      <c r="E200" s="70"/>
      <c r="F200" s="70"/>
      <c r="G200" s="70"/>
      <c r="H200" s="70"/>
      <c r="I200" s="70"/>
      <c r="J200" s="190">
        <f>SUM(J201+J203)</f>
        <v>0</v>
      </c>
      <c r="K200" s="71">
        <f>SUM(K201+K203)</f>
        <v>0</v>
      </c>
      <c r="L200" s="71">
        <v>0</v>
      </c>
      <c r="M200" s="71">
        <v>0</v>
      </c>
      <c r="N200" s="71">
        <v>0</v>
      </c>
      <c r="O200" s="71">
        <v>0</v>
      </c>
      <c r="P200" s="71">
        <v>0</v>
      </c>
      <c r="Q200" s="71">
        <v>0</v>
      </c>
      <c r="R200" s="71">
        <v>0</v>
      </c>
      <c r="S200" s="71">
        <v>0</v>
      </c>
      <c r="T200" s="221"/>
      <c r="U200" s="221"/>
      <c r="V200" s="71">
        <v>0</v>
      </c>
      <c r="W200" s="71">
        <v>0</v>
      </c>
      <c r="X200" s="71">
        <v>0</v>
      </c>
      <c r="Y200" s="71">
        <v>0</v>
      </c>
      <c r="Z200" s="71"/>
    </row>
    <row r="201" spans="1:26" s="42" customFormat="1" x14ac:dyDescent="0.25">
      <c r="A201" s="69">
        <v>311</v>
      </c>
      <c r="B201" s="70" t="s">
        <v>8</v>
      </c>
      <c r="C201" s="70"/>
      <c r="D201" s="70"/>
      <c r="E201" s="70"/>
      <c r="F201" s="70"/>
      <c r="G201" s="70"/>
      <c r="H201" s="70"/>
      <c r="I201" s="70"/>
      <c r="J201" s="190">
        <f>SUM(J202)</f>
        <v>0</v>
      </c>
      <c r="K201" s="71">
        <f>SUM(K202)</f>
        <v>0</v>
      </c>
      <c r="L201" s="71">
        <v>0</v>
      </c>
      <c r="M201" s="71">
        <v>0</v>
      </c>
      <c r="N201" s="71">
        <v>0</v>
      </c>
      <c r="O201" s="71">
        <v>0</v>
      </c>
      <c r="P201" s="71">
        <v>0</v>
      </c>
      <c r="Q201" s="71">
        <v>0</v>
      </c>
      <c r="R201" s="71">
        <v>0</v>
      </c>
      <c r="S201" s="71">
        <v>0</v>
      </c>
      <c r="T201" s="221"/>
      <c r="U201" s="221"/>
      <c r="V201" s="71">
        <v>0</v>
      </c>
      <c r="W201" s="71">
        <v>0</v>
      </c>
      <c r="X201" s="71">
        <v>0</v>
      </c>
      <c r="Y201" s="71">
        <v>0</v>
      </c>
      <c r="Z201" s="71"/>
    </row>
    <row r="202" spans="1:26" x14ac:dyDescent="0.25">
      <c r="A202" s="10">
        <v>3111</v>
      </c>
      <c r="B202" s="5" t="s">
        <v>79</v>
      </c>
      <c r="C202" s="5"/>
      <c r="D202" s="5"/>
      <c r="E202" s="5"/>
      <c r="F202" s="5"/>
      <c r="G202" s="5"/>
      <c r="H202" s="5"/>
      <c r="I202" s="5"/>
      <c r="J202" s="194"/>
      <c r="K202" s="6"/>
      <c r="L202" s="6">
        <v>0</v>
      </c>
      <c r="M202" s="6"/>
      <c r="N202" s="6">
        <v>0</v>
      </c>
      <c r="O202" s="6">
        <v>0</v>
      </c>
      <c r="P202" s="90">
        <v>0</v>
      </c>
      <c r="Q202" s="99"/>
      <c r="R202" s="100"/>
      <c r="S202" s="99"/>
      <c r="T202" s="227"/>
      <c r="U202" s="227"/>
      <c r="V202" s="99"/>
      <c r="W202" s="99"/>
      <c r="X202" s="99"/>
      <c r="Y202" s="99"/>
      <c r="Z202" s="99"/>
    </row>
    <row r="203" spans="1:26" s="42" customFormat="1" x14ac:dyDescent="0.25">
      <c r="A203" s="69">
        <v>313</v>
      </c>
      <c r="B203" s="70" t="s">
        <v>72</v>
      </c>
      <c r="C203" s="70"/>
      <c r="D203" s="70"/>
      <c r="E203" s="70"/>
      <c r="F203" s="70"/>
      <c r="G203" s="70"/>
      <c r="H203" s="70"/>
      <c r="I203" s="70"/>
      <c r="J203" s="190">
        <f>SUM(J204)</f>
        <v>0</v>
      </c>
      <c r="K203" s="71">
        <f>SUM(K204)</f>
        <v>0</v>
      </c>
      <c r="L203" s="71">
        <v>0</v>
      </c>
      <c r="M203" s="71">
        <v>0</v>
      </c>
      <c r="N203" s="71">
        <v>0</v>
      </c>
      <c r="O203" s="71">
        <v>0</v>
      </c>
      <c r="P203" s="71">
        <v>0</v>
      </c>
      <c r="Q203" s="71">
        <v>0</v>
      </c>
      <c r="R203" s="71">
        <v>0</v>
      </c>
      <c r="S203" s="71">
        <v>0</v>
      </c>
      <c r="T203" s="221"/>
      <c r="U203" s="221"/>
      <c r="V203" s="71">
        <v>0</v>
      </c>
      <c r="W203" s="71">
        <v>0</v>
      </c>
      <c r="X203" s="71">
        <v>0</v>
      </c>
      <c r="Y203" s="71">
        <v>0</v>
      </c>
      <c r="Z203" s="71"/>
    </row>
    <row r="204" spans="1:26" x14ac:dyDescent="0.25">
      <c r="A204" s="10">
        <v>3132</v>
      </c>
      <c r="B204" s="5" t="s">
        <v>71</v>
      </c>
      <c r="C204" s="5"/>
      <c r="D204" s="5"/>
      <c r="E204" s="5"/>
      <c r="F204" s="5"/>
      <c r="G204" s="5"/>
      <c r="H204" s="5"/>
      <c r="I204" s="5"/>
      <c r="J204" s="194"/>
      <c r="K204" s="6"/>
      <c r="L204" s="6">
        <v>0</v>
      </c>
      <c r="M204" s="6"/>
      <c r="N204" s="6">
        <v>0</v>
      </c>
      <c r="O204" s="6">
        <v>0</v>
      </c>
      <c r="P204" s="90">
        <v>0</v>
      </c>
      <c r="Q204" s="99"/>
      <c r="R204" s="100"/>
      <c r="S204" s="99"/>
      <c r="T204" s="227"/>
      <c r="U204" s="227"/>
      <c r="V204" s="99"/>
      <c r="W204" s="99"/>
      <c r="X204" s="99"/>
      <c r="Y204" s="99"/>
      <c r="Z204" s="99"/>
    </row>
    <row r="205" spans="1:26" x14ac:dyDescent="0.25">
      <c r="A205" s="69">
        <v>32</v>
      </c>
      <c r="B205" s="70" t="s">
        <v>21</v>
      </c>
      <c r="C205" s="70"/>
      <c r="D205" s="70"/>
      <c r="E205" s="70"/>
      <c r="F205" s="70"/>
      <c r="G205" s="70"/>
      <c r="H205" s="70"/>
      <c r="I205" s="70"/>
      <c r="J205" s="190">
        <f>SUM(J206+J208)</f>
        <v>0</v>
      </c>
      <c r="K205" s="71">
        <f>SUM(K206+K208)</f>
        <v>0</v>
      </c>
      <c r="L205" s="71">
        <v>0</v>
      </c>
      <c r="M205" s="71">
        <v>0</v>
      </c>
      <c r="N205" s="71">
        <v>0</v>
      </c>
      <c r="O205" s="71">
        <v>0</v>
      </c>
      <c r="P205" s="71">
        <v>0</v>
      </c>
      <c r="Q205" s="71">
        <v>0</v>
      </c>
      <c r="R205" s="71">
        <v>0</v>
      </c>
      <c r="S205" s="71">
        <v>0</v>
      </c>
      <c r="T205" s="221"/>
      <c r="U205" s="221"/>
      <c r="V205" s="71">
        <v>0</v>
      </c>
      <c r="W205" s="71">
        <v>0</v>
      </c>
      <c r="X205" s="71">
        <v>0</v>
      </c>
      <c r="Y205" s="71">
        <v>0</v>
      </c>
      <c r="Z205" s="71"/>
    </row>
    <row r="206" spans="1:26" x14ac:dyDescent="0.25">
      <c r="A206" s="69">
        <v>321</v>
      </c>
      <c r="B206" s="70" t="s">
        <v>81</v>
      </c>
      <c r="C206" s="70"/>
      <c r="D206" s="70"/>
      <c r="E206" s="70"/>
      <c r="F206" s="70"/>
      <c r="G206" s="70"/>
      <c r="H206" s="70"/>
      <c r="I206" s="70"/>
      <c r="J206" s="190">
        <f>SUM(J207)</f>
        <v>0</v>
      </c>
      <c r="K206" s="71">
        <f>SUM(K207)</f>
        <v>0</v>
      </c>
      <c r="L206" s="71">
        <v>0</v>
      </c>
      <c r="M206" s="71">
        <v>0</v>
      </c>
      <c r="N206" s="71">
        <v>0</v>
      </c>
      <c r="O206" s="71">
        <v>0</v>
      </c>
      <c r="P206" s="71">
        <v>0</v>
      </c>
      <c r="Q206" s="71">
        <v>0</v>
      </c>
      <c r="R206" s="71">
        <v>0</v>
      </c>
      <c r="S206" s="71">
        <v>0</v>
      </c>
      <c r="T206" s="221"/>
      <c r="U206" s="221"/>
      <c r="V206" s="71">
        <v>0</v>
      </c>
      <c r="W206" s="71">
        <v>0</v>
      </c>
      <c r="X206" s="71">
        <v>0</v>
      </c>
      <c r="Y206" s="71">
        <v>0</v>
      </c>
      <c r="Z206" s="71"/>
    </row>
    <row r="207" spans="1:26" x14ac:dyDescent="0.25">
      <c r="A207" s="10">
        <v>3213</v>
      </c>
      <c r="B207" s="5" t="s">
        <v>80</v>
      </c>
      <c r="C207" s="5"/>
      <c r="D207" s="5"/>
      <c r="E207" s="5"/>
      <c r="F207" s="5"/>
      <c r="G207" s="5"/>
      <c r="H207" s="5"/>
      <c r="I207" s="5"/>
      <c r="J207" s="194"/>
      <c r="K207" s="6"/>
      <c r="L207" s="6">
        <v>0</v>
      </c>
      <c r="M207" s="6"/>
      <c r="N207" s="6">
        <v>0</v>
      </c>
      <c r="O207" s="6">
        <v>0</v>
      </c>
      <c r="P207" s="90">
        <v>0</v>
      </c>
      <c r="Q207" s="99"/>
      <c r="R207" s="100"/>
      <c r="S207" s="99"/>
      <c r="T207" s="227"/>
      <c r="U207" s="227"/>
      <c r="V207" s="99"/>
      <c r="W207" s="99"/>
      <c r="X207" s="99"/>
      <c r="Y207" s="99"/>
      <c r="Z207" s="99"/>
    </row>
    <row r="208" spans="1:26" x14ac:dyDescent="0.25">
      <c r="A208" s="69">
        <v>323</v>
      </c>
      <c r="B208" s="70" t="s">
        <v>17</v>
      </c>
      <c r="C208" s="70"/>
      <c r="D208" s="70"/>
      <c r="E208" s="70"/>
      <c r="F208" s="70"/>
      <c r="G208" s="70"/>
      <c r="H208" s="70"/>
      <c r="I208" s="70"/>
      <c r="J208" s="190">
        <f>SUM(J209:J210)</f>
        <v>0</v>
      </c>
      <c r="K208" s="71">
        <f>SUM(K209:K210)</f>
        <v>0</v>
      </c>
      <c r="L208" s="71">
        <v>0</v>
      </c>
      <c r="M208" s="71">
        <v>0</v>
      </c>
      <c r="N208" s="71">
        <v>0</v>
      </c>
      <c r="O208" s="71">
        <v>0</v>
      </c>
      <c r="P208" s="71">
        <v>0</v>
      </c>
      <c r="Q208" s="71">
        <v>0</v>
      </c>
      <c r="R208" s="71">
        <v>0</v>
      </c>
      <c r="S208" s="71">
        <v>0</v>
      </c>
      <c r="T208" s="221"/>
      <c r="U208" s="221"/>
      <c r="V208" s="71">
        <v>0</v>
      </c>
      <c r="W208" s="71">
        <v>0</v>
      </c>
      <c r="X208" s="71">
        <v>0</v>
      </c>
      <c r="Y208" s="71">
        <v>0</v>
      </c>
      <c r="Z208" s="71"/>
    </row>
    <row r="209" spans="1:26" x14ac:dyDescent="0.25">
      <c r="A209" s="10">
        <v>3233</v>
      </c>
      <c r="B209" s="5" t="s">
        <v>46</v>
      </c>
      <c r="C209" s="5"/>
      <c r="D209" s="5"/>
      <c r="E209" s="5"/>
      <c r="F209" s="5"/>
      <c r="G209" s="5"/>
      <c r="H209" s="5"/>
      <c r="I209" s="5"/>
      <c r="J209" s="194"/>
      <c r="K209" s="6"/>
      <c r="L209" s="6">
        <v>0</v>
      </c>
      <c r="M209" s="6"/>
      <c r="N209" s="6">
        <v>0</v>
      </c>
      <c r="O209" s="6">
        <v>0</v>
      </c>
      <c r="P209" s="90">
        <v>0</v>
      </c>
      <c r="Q209" s="99"/>
      <c r="R209" s="100"/>
      <c r="S209" s="99"/>
      <c r="T209" s="227"/>
      <c r="U209" s="227"/>
      <c r="V209" s="99"/>
      <c r="W209" s="99"/>
      <c r="X209" s="99"/>
      <c r="Y209" s="99"/>
      <c r="Z209" s="99"/>
    </row>
    <row r="210" spans="1:26" x14ac:dyDescent="0.25">
      <c r="A210" s="10">
        <v>3237</v>
      </c>
      <c r="B210" s="5" t="s">
        <v>68</v>
      </c>
      <c r="C210" s="5"/>
      <c r="D210" s="5"/>
      <c r="E210" s="5"/>
      <c r="F210" s="5"/>
      <c r="G210" s="5"/>
      <c r="H210" s="5"/>
      <c r="I210" s="5"/>
      <c r="J210" s="194"/>
      <c r="K210" s="6"/>
      <c r="L210" s="6">
        <v>0</v>
      </c>
      <c r="M210" s="6"/>
      <c r="N210" s="6">
        <v>0</v>
      </c>
      <c r="O210" s="6">
        <v>0</v>
      </c>
      <c r="P210" s="90">
        <v>0</v>
      </c>
      <c r="Q210" s="99"/>
      <c r="R210" s="100"/>
      <c r="S210" s="99"/>
      <c r="T210" s="227"/>
      <c r="U210" s="227"/>
      <c r="V210" s="99"/>
      <c r="W210" s="99"/>
      <c r="X210" s="99"/>
      <c r="Y210" s="99"/>
      <c r="Z210" s="99"/>
    </row>
    <row r="211" spans="1:26" x14ac:dyDescent="0.25">
      <c r="A211" s="66">
        <v>4</v>
      </c>
      <c r="B211" s="67" t="s">
        <v>107</v>
      </c>
      <c r="C211" s="67"/>
      <c r="D211" s="67"/>
      <c r="E211" s="67"/>
      <c r="F211" s="67"/>
      <c r="G211" s="67"/>
      <c r="H211" s="67"/>
      <c r="I211" s="67"/>
      <c r="J211" s="188">
        <f>SUM(J212+J215+J218)</f>
        <v>0</v>
      </c>
      <c r="K211" s="68">
        <f>SUM(K212+K215+K218)</f>
        <v>0</v>
      </c>
      <c r="L211" s="68">
        <f t="shared" ref="L211:S211" si="166">SUM(L212+L215+L218)</f>
        <v>0</v>
      </c>
      <c r="M211" s="68">
        <f t="shared" si="166"/>
        <v>0</v>
      </c>
      <c r="N211" s="68">
        <f t="shared" si="166"/>
        <v>0</v>
      </c>
      <c r="O211" s="68">
        <f t="shared" si="166"/>
        <v>0</v>
      </c>
      <c r="P211" s="68">
        <f t="shared" si="166"/>
        <v>0</v>
      </c>
      <c r="Q211" s="68">
        <f t="shared" si="166"/>
        <v>0</v>
      </c>
      <c r="R211" s="68">
        <f t="shared" si="166"/>
        <v>0</v>
      </c>
      <c r="S211" s="68">
        <f t="shared" si="166"/>
        <v>0</v>
      </c>
      <c r="T211" s="221"/>
      <c r="U211" s="221"/>
      <c r="V211" s="68">
        <f t="shared" ref="V211:Y211" si="167">SUM(V212+V215+V218)</f>
        <v>0</v>
      </c>
      <c r="W211" s="68">
        <f t="shared" si="167"/>
        <v>0</v>
      </c>
      <c r="X211" s="68">
        <f t="shared" si="167"/>
        <v>0</v>
      </c>
      <c r="Y211" s="68">
        <f t="shared" si="167"/>
        <v>0</v>
      </c>
      <c r="Z211" s="68"/>
    </row>
    <row r="212" spans="1:26" x14ac:dyDescent="0.25">
      <c r="A212" s="69">
        <v>41</v>
      </c>
      <c r="B212" s="70" t="s">
        <v>83</v>
      </c>
      <c r="C212" s="70"/>
      <c r="D212" s="70"/>
      <c r="E212" s="70"/>
      <c r="F212" s="70"/>
      <c r="G212" s="70"/>
      <c r="H212" s="70"/>
      <c r="I212" s="70"/>
      <c r="J212" s="190">
        <f>SUM(J213)</f>
        <v>0</v>
      </c>
      <c r="K212" s="71">
        <f>SUM(K213)</f>
        <v>0</v>
      </c>
      <c r="L212" s="71">
        <v>0</v>
      </c>
      <c r="M212" s="71">
        <v>0</v>
      </c>
      <c r="N212" s="71">
        <v>0</v>
      </c>
      <c r="O212" s="71">
        <v>0</v>
      </c>
      <c r="P212" s="71">
        <v>0</v>
      </c>
      <c r="Q212" s="71">
        <v>0</v>
      </c>
      <c r="R212" s="71">
        <v>0</v>
      </c>
      <c r="S212" s="71">
        <v>0</v>
      </c>
      <c r="T212" s="221"/>
      <c r="U212" s="221"/>
      <c r="V212" s="71">
        <v>0</v>
      </c>
      <c r="W212" s="71">
        <v>0</v>
      </c>
      <c r="X212" s="71">
        <v>0</v>
      </c>
      <c r="Y212" s="71">
        <v>0</v>
      </c>
      <c r="Z212" s="71"/>
    </row>
    <row r="213" spans="1:26" x14ac:dyDescent="0.25">
      <c r="A213" s="69">
        <v>412</v>
      </c>
      <c r="B213" s="70" t="s">
        <v>32</v>
      </c>
      <c r="C213" s="70"/>
      <c r="D213" s="70"/>
      <c r="E213" s="70"/>
      <c r="F213" s="70"/>
      <c r="G213" s="70"/>
      <c r="H213" s="70"/>
      <c r="I213" s="70"/>
      <c r="J213" s="190">
        <f>SUM(J214)</f>
        <v>0</v>
      </c>
      <c r="K213" s="71">
        <f>SUM(K214)</f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  <c r="T213" s="221"/>
      <c r="U213" s="221"/>
      <c r="V213" s="71">
        <v>0</v>
      </c>
      <c r="W213" s="71">
        <v>0</v>
      </c>
      <c r="X213" s="71">
        <v>0</v>
      </c>
      <c r="Y213" s="71">
        <v>0</v>
      </c>
      <c r="Z213" s="71"/>
    </row>
    <row r="214" spans="1:26" x14ac:dyDescent="0.25">
      <c r="A214" s="10">
        <v>4123</v>
      </c>
      <c r="B214" s="5" t="s">
        <v>82</v>
      </c>
      <c r="C214" s="5"/>
      <c r="D214" s="5"/>
      <c r="E214" s="5"/>
      <c r="F214" s="5"/>
      <c r="G214" s="5"/>
      <c r="H214" s="5"/>
      <c r="I214" s="5"/>
      <c r="J214" s="194"/>
      <c r="K214" s="6"/>
      <c r="L214" s="6">
        <v>0</v>
      </c>
      <c r="M214" s="6"/>
      <c r="N214" s="6">
        <v>0</v>
      </c>
      <c r="O214" s="6">
        <v>0</v>
      </c>
      <c r="P214" s="90">
        <v>0</v>
      </c>
      <c r="Q214" s="99"/>
      <c r="R214" s="100"/>
      <c r="S214" s="99"/>
      <c r="T214" s="227"/>
      <c r="U214" s="227"/>
      <c r="V214" s="99"/>
      <c r="W214" s="99"/>
      <c r="X214" s="99"/>
      <c r="Y214" s="99"/>
      <c r="Z214" s="99"/>
    </row>
    <row r="215" spans="1:26" x14ac:dyDescent="0.25">
      <c r="A215" s="69">
        <v>42</v>
      </c>
      <c r="B215" s="70" t="s">
        <v>26</v>
      </c>
      <c r="C215" s="70"/>
      <c r="D215" s="70"/>
      <c r="E215" s="70"/>
      <c r="F215" s="70"/>
      <c r="G215" s="70"/>
      <c r="H215" s="70"/>
      <c r="I215" s="70"/>
      <c r="J215" s="190">
        <f>SUM(J216)</f>
        <v>0</v>
      </c>
      <c r="K215" s="71">
        <f>SUM(K216)</f>
        <v>0</v>
      </c>
      <c r="L215" s="71">
        <v>0</v>
      </c>
      <c r="M215" s="71">
        <v>0</v>
      </c>
      <c r="N215" s="71">
        <v>0</v>
      </c>
      <c r="O215" s="71">
        <v>0</v>
      </c>
      <c r="P215" s="71">
        <v>0</v>
      </c>
      <c r="Q215" s="71">
        <v>0</v>
      </c>
      <c r="R215" s="71">
        <v>0</v>
      </c>
      <c r="S215" s="71">
        <v>0</v>
      </c>
      <c r="T215" s="221"/>
      <c r="U215" s="221"/>
      <c r="V215" s="71">
        <v>0</v>
      </c>
      <c r="W215" s="71">
        <v>0</v>
      </c>
      <c r="X215" s="71">
        <v>0</v>
      </c>
      <c r="Y215" s="71">
        <v>0</v>
      </c>
      <c r="Z215" s="71"/>
    </row>
    <row r="216" spans="1:26" x14ac:dyDescent="0.25">
      <c r="A216" s="69">
        <v>422</v>
      </c>
      <c r="B216" s="70" t="s">
        <v>25</v>
      </c>
      <c r="C216" s="70"/>
      <c r="D216" s="70"/>
      <c r="E216" s="70"/>
      <c r="F216" s="70"/>
      <c r="G216" s="70"/>
      <c r="H216" s="70"/>
      <c r="I216" s="70"/>
      <c r="J216" s="190">
        <f>SUM(J217)</f>
        <v>0</v>
      </c>
      <c r="K216" s="71">
        <f>SUM(K217)</f>
        <v>0</v>
      </c>
      <c r="L216" s="71">
        <v>0</v>
      </c>
      <c r="M216" s="71">
        <v>0</v>
      </c>
      <c r="N216" s="71">
        <v>0</v>
      </c>
      <c r="O216" s="71">
        <v>0</v>
      </c>
      <c r="P216" s="71">
        <v>0</v>
      </c>
      <c r="Q216" s="71">
        <v>0</v>
      </c>
      <c r="R216" s="71">
        <v>0</v>
      </c>
      <c r="S216" s="71">
        <v>0</v>
      </c>
      <c r="T216" s="221"/>
      <c r="U216" s="221"/>
      <c r="V216" s="71">
        <v>0</v>
      </c>
      <c r="W216" s="71">
        <v>0</v>
      </c>
      <c r="X216" s="71">
        <v>0</v>
      </c>
      <c r="Y216" s="71">
        <v>0</v>
      </c>
      <c r="Z216" s="71"/>
    </row>
    <row r="217" spans="1:26" x14ac:dyDescent="0.25">
      <c r="A217" s="10">
        <v>4221</v>
      </c>
      <c r="B217" s="5" t="s">
        <v>54</v>
      </c>
      <c r="C217" s="5"/>
      <c r="D217" s="5"/>
      <c r="E217" s="5"/>
      <c r="F217" s="5"/>
      <c r="G217" s="5"/>
      <c r="H217" s="5"/>
      <c r="I217" s="5"/>
      <c r="J217" s="194"/>
      <c r="K217" s="6"/>
      <c r="L217" s="6">
        <v>0</v>
      </c>
      <c r="M217" s="6"/>
      <c r="N217" s="6">
        <v>0</v>
      </c>
      <c r="O217" s="6">
        <v>0</v>
      </c>
      <c r="P217" s="90">
        <v>0</v>
      </c>
      <c r="Q217" s="99"/>
      <c r="R217" s="100"/>
      <c r="S217" s="99"/>
      <c r="T217" s="227"/>
      <c r="U217" s="227"/>
      <c r="V217" s="99"/>
      <c r="W217" s="99"/>
      <c r="X217" s="99"/>
      <c r="Y217" s="99"/>
      <c r="Z217" s="99"/>
    </row>
    <row r="218" spans="1:26" x14ac:dyDescent="0.25">
      <c r="A218" s="69">
        <v>45</v>
      </c>
      <c r="B218" s="70" t="s">
        <v>85</v>
      </c>
      <c r="C218" s="70"/>
      <c r="D218" s="70"/>
      <c r="E218" s="70"/>
      <c r="F218" s="70"/>
      <c r="G218" s="70"/>
      <c r="H218" s="70"/>
      <c r="I218" s="70"/>
      <c r="J218" s="190">
        <f>SUM(J219)</f>
        <v>0</v>
      </c>
      <c r="K218" s="71">
        <f>SUM(K219)</f>
        <v>0</v>
      </c>
      <c r="L218" s="71">
        <v>0</v>
      </c>
      <c r="M218" s="71">
        <v>0</v>
      </c>
      <c r="N218" s="71">
        <v>0</v>
      </c>
      <c r="O218" s="71">
        <v>0</v>
      </c>
      <c r="P218" s="71">
        <v>0</v>
      </c>
      <c r="Q218" s="71">
        <v>0</v>
      </c>
      <c r="R218" s="71">
        <v>0</v>
      </c>
      <c r="S218" s="71">
        <v>0</v>
      </c>
      <c r="T218" s="221"/>
      <c r="U218" s="221"/>
      <c r="V218" s="71">
        <v>0</v>
      </c>
      <c r="W218" s="71">
        <v>0</v>
      </c>
      <c r="X218" s="71">
        <v>0</v>
      </c>
      <c r="Y218" s="71">
        <v>0</v>
      </c>
      <c r="Z218" s="71"/>
    </row>
    <row r="219" spans="1:26" x14ac:dyDescent="0.25">
      <c r="A219" s="69">
        <v>452</v>
      </c>
      <c r="B219" s="70" t="s">
        <v>84</v>
      </c>
      <c r="C219" s="70"/>
      <c r="D219" s="70"/>
      <c r="E219" s="70"/>
      <c r="F219" s="70"/>
      <c r="G219" s="70"/>
      <c r="H219" s="70"/>
      <c r="I219" s="70"/>
      <c r="J219" s="190">
        <f>SUM(J220)</f>
        <v>0</v>
      </c>
      <c r="K219" s="71">
        <f>SUM(K220)</f>
        <v>0</v>
      </c>
      <c r="L219" s="71">
        <v>0</v>
      </c>
      <c r="M219" s="71">
        <v>0</v>
      </c>
      <c r="N219" s="71">
        <v>0</v>
      </c>
      <c r="O219" s="71">
        <v>0</v>
      </c>
      <c r="P219" s="71">
        <v>0</v>
      </c>
      <c r="Q219" s="71">
        <v>0</v>
      </c>
      <c r="R219" s="71">
        <v>0</v>
      </c>
      <c r="S219" s="71">
        <v>0</v>
      </c>
      <c r="T219" s="221"/>
      <c r="U219" s="221"/>
      <c r="V219" s="71">
        <v>0</v>
      </c>
      <c r="W219" s="71">
        <v>0</v>
      </c>
      <c r="X219" s="71">
        <v>0</v>
      </c>
      <c r="Y219" s="71">
        <v>0</v>
      </c>
      <c r="Z219" s="71"/>
    </row>
    <row r="220" spans="1:26" x14ac:dyDescent="0.25">
      <c r="A220" s="54">
        <v>4521</v>
      </c>
      <c r="B220" s="26" t="s">
        <v>84</v>
      </c>
      <c r="C220" s="26"/>
      <c r="D220" s="26"/>
      <c r="E220" s="26"/>
      <c r="F220" s="26"/>
      <c r="G220" s="26"/>
      <c r="H220" s="26"/>
      <c r="I220" s="26"/>
      <c r="J220" s="214"/>
      <c r="K220" s="27"/>
      <c r="L220" s="27">
        <v>0</v>
      </c>
      <c r="M220" s="27"/>
      <c r="N220" s="27">
        <v>0</v>
      </c>
      <c r="O220" s="27">
        <v>0</v>
      </c>
      <c r="P220" s="95">
        <v>0</v>
      </c>
      <c r="Q220" s="99"/>
      <c r="R220" s="100"/>
      <c r="S220" s="99"/>
      <c r="T220" s="227"/>
      <c r="U220" s="227"/>
      <c r="V220" s="99"/>
      <c r="W220" s="99"/>
      <c r="X220" s="99"/>
      <c r="Y220" s="99"/>
      <c r="Z220" s="99"/>
    </row>
    <row r="221" spans="1:26" x14ac:dyDescent="0.25">
      <c r="A221" s="40" t="s">
        <v>119</v>
      </c>
      <c r="B221" s="14" t="s">
        <v>120</v>
      </c>
      <c r="C221" s="14"/>
      <c r="D221" s="14"/>
      <c r="E221" s="14"/>
      <c r="F221" s="14"/>
      <c r="G221" s="14"/>
      <c r="H221" s="14"/>
      <c r="I221" s="14"/>
      <c r="J221" s="301">
        <f>J222+J227+J236</f>
        <v>-32096.979999999996</v>
      </c>
      <c r="K221" s="14"/>
      <c r="L221" s="14">
        <v>0</v>
      </c>
      <c r="M221" s="14"/>
      <c r="N221" s="14">
        <v>0</v>
      </c>
      <c r="O221" s="14">
        <v>0</v>
      </c>
      <c r="P221" s="14">
        <v>0</v>
      </c>
      <c r="Q221" s="14"/>
      <c r="R221" s="14"/>
      <c r="S221" s="14"/>
      <c r="T221" s="230"/>
      <c r="U221" s="230"/>
      <c r="V221" s="14"/>
      <c r="W221" s="14"/>
      <c r="X221" s="14"/>
      <c r="Y221" s="14"/>
      <c r="Z221" s="14"/>
    </row>
    <row r="222" spans="1:26" ht="60" x14ac:dyDescent="0.25">
      <c r="A222" s="47" t="s">
        <v>31</v>
      </c>
      <c r="B222" s="18" t="s">
        <v>3557</v>
      </c>
      <c r="C222" s="18" t="s">
        <v>3556</v>
      </c>
      <c r="D222" s="18" t="s">
        <v>265</v>
      </c>
      <c r="E222" s="18" t="s">
        <v>266</v>
      </c>
      <c r="F222" s="18" t="s">
        <v>267</v>
      </c>
      <c r="G222" s="18" t="s">
        <v>268</v>
      </c>
      <c r="H222" s="28"/>
      <c r="I222" s="28"/>
      <c r="J222" s="302">
        <f>J223</f>
        <v>0</v>
      </c>
      <c r="K222" s="116">
        <f t="shared" ref="K222:Y222" si="168">K223</f>
        <v>0</v>
      </c>
      <c r="L222" s="116">
        <f t="shared" si="168"/>
        <v>0</v>
      </c>
      <c r="M222" s="116">
        <f t="shared" si="168"/>
        <v>0</v>
      </c>
      <c r="N222" s="116">
        <f t="shared" si="168"/>
        <v>0</v>
      </c>
      <c r="O222" s="116">
        <f t="shared" si="168"/>
        <v>0</v>
      </c>
      <c r="P222" s="116">
        <f t="shared" si="168"/>
        <v>0</v>
      </c>
      <c r="Q222" s="116">
        <f t="shared" si="168"/>
        <v>0</v>
      </c>
      <c r="R222" s="116">
        <f t="shared" si="168"/>
        <v>0</v>
      </c>
      <c r="S222" s="116">
        <f t="shared" si="168"/>
        <v>0</v>
      </c>
      <c r="T222" s="231">
        <f t="shared" si="168"/>
        <v>0</v>
      </c>
      <c r="U222" s="231">
        <f t="shared" si="168"/>
        <v>0</v>
      </c>
      <c r="V222" s="116">
        <f t="shared" si="168"/>
        <v>0</v>
      </c>
      <c r="W222" s="116">
        <f t="shared" si="168"/>
        <v>0</v>
      </c>
      <c r="X222" s="116">
        <f t="shared" si="168"/>
        <v>0</v>
      </c>
      <c r="Y222" s="116">
        <f t="shared" si="168"/>
        <v>0</v>
      </c>
      <c r="Z222" s="116"/>
    </row>
    <row r="223" spans="1:26" x14ac:dyDescent="0.25">
      <c r="A223" s="51">
        <v>7</v>
      </c>
      <c r="B223" s="51" t="s">
        <v>264</v>
      </c>
      <c r="C223" s="20"/>
      <c r="D223" s="20"/>
      <c r="E223" s="20"/>
      <c r="F223" s="20"/>
      <c r="G223" s="20"/>
      <c r="H223" s="20"/>
      <c r="I223" s="20"/>
      <c r="J223" s="303">
        <f>J224</f>
        <v>0</v>
      </c>
      <c r="K223" s="21">
        <f t="shared" ref="K223:Y225" si="169">K224</f>
        <v>0</v>
      </c>
      <c r="L223" s="21">
        <f t="shared" si="169"/>
        <v>0</v>
      </c>
      <c r="M223" s="21">
        <f t="shared" si="169"/>
        <v>0</v>
      </c>
      <c r="N223" s="21">
        <f t="shared" si="169"/>
        <v>0</v>
      </c>
      <c r="O223" s="21">
        <f t="shared" si="169"/>
        <v>0</v>
      </c>
      <c r="P223" s="21">
        <f t="shared" si="169"/>
        <v>0</v>
      </c>
      <c r="Q223" s="21">
        <f t="shared" si="169"/>
        <v>0</v>
      </c>
      <c r="R223" s="21">
        <f t="shared" si="169"/>
        <v>0</v>
      </c>
      <c r="S223" s="21">
        <f t="shared" si="169"/>
        <v>0</v>
      </c>
      <c r="T223" s="232">
        <f t="shared" si="169"/>
        <v>0</v>
      </c>
      <c r="U223" s="232">
        <f t="shared" si="169"/>
        <v>0</v>
      </c>
      <c r="V223" s="21">
        <f t="shared" si="169"/>
        <v>0</v>
      </c>
      <c r="W223" s="21">
        <f t="shared" si="169"/>
        <v>0</v>
      </c>
      <c r="X223" s="21">
        <f t="shared" si="169"/>
        <v>0</v>
      </c>
      <c r="Y223" s="21">
        <f t="shared" si="169"/>
        <v>0</v>
      </c>
      <c r="Z223" s="21"/>
    </row>
    <row r="224" spans="1:26" x14ac:dyDescent="0.25">
      <c r="A224" s="51">
        <v>71</v>
      </c>
      <c r="B224" s="51" t="s">
        <v>264</v>
      </c>
      <c r="C224" s="20"/>
      <c r="D224" s="20"/>
      <c r="E224" s="20"/>
      <c r="F224" s="20"/>
      <c r="G224" s="20"/>
      <c r="H224" s="20"/>
      <c r="I224" s="20"/>
      <c r="J224" s="303">
        <f>J225</f>
        <v>0</v>
      </c>
      <c r="K224" s="21">
        <f t="shared" si="169"/>
        <v>0</v>
      </c>
      <c r="L224" s="21">
        <f t="shared" si="169"/>
        <v>0</v>
      </c>
      <c r="M224" s="21">
        <f t="shared" si="169"/>
        <v>0</v>
      </c>
      <c r="N224" s="21">
        <f t="shared" si="169"/>
        <v>0</v>
      </c>
      <c r="O224" s="21">
        <f t="shared" si="169"/>
        <v>0</v>
      </c>
      <c r="P224" s="21">
        <f t="shared" si="169"/>
        <v>0</v>
      </c>
      <c r="Q224" s="21">
        <f t="shared" si="169"/>
        <v>0</v>
      </c>
      <c r="R224" s="21">
        <f t="shared" si="169"/>
        <v>0</v>
      </c>
      <c r="S224" s="21">
        <f t="shared" si="169"/>
        <v>0</v>
      </c>
      <c r="T224" s="232">
        <f t="shared" si="169"/>
        <v>0</v>
      </c>
      <c r="U224" s="232">
        <f t="shared" si="169"/>
        <v>0</v>
      </c>
      <c r="V224" s="21">
        <f t="shared" si="169"/>
        <v>0</v>
      </c>
      <c r="W224" s="21">
        <f t="shared" si="169"/>
        <v>0</v>
      </c>
      <c r="X224" s="21">
        <f t="shared" si="169"/>
        <v>0</v>
      </c>
      <c r="Y224" s="21">
        <f t="shared" si="169"/>
        <v>0</v>
      </c>
      <c r="Z224" s="21"/>
    </row>
    <row r="225" spans="1:26" x14ac:dyDescent="0.25">
      <c r="A225" s="51">
        <v>711</v>
      </c>
      <c r="B225" s="51" t="s">
        <v>264</v>
      </c>
      <c r="C225" s="20"/>
      <c r="D225" s="20"/>
      <c r="E225" s="20"/>
      <c r="F225" s="20"/>
      <c r="G225" s="20"/>
      <c r="H225" s="20"/>
      <c r="I225" s="20"/>
      <c r="J225" s="303">
        <f>J226</f>
        <v>0</v>
      </c>
      <c r="K225" s="21">
        <f t="shared" si="169"/>
        <v>0</v>
      </c>
      <c r="L225" s="21">
        <f t="shared" si="169"/>
        <v>0</v>
      </c>
      <c r="M225" s="21">
        <f t="shared" si="169"/>
        <v>0</v>
      </c>
      <c r="N225" s="21">
        <f t="shared" si="169"/>
        <v>0</v>
      </c>
      <c r="O225" s="21">
        <f t="shared" si="169"/>
        <v>0</v>
      </c>
      <c r="P225" s="21">
        <f t="shared" si="169"/>
        <v>0</v>
      </c>
      <c r="Q225" s="21">
        <f t="shared" si="169"/>
        <v>0</v>
      </c>
      <c r="R225" s="21">
        <f t="shared" si="169"/>
        <v>0</v>
      </c>
      <c r="S225" s="21">
        <f t="shared" si="169"/>
        <v>0</v>
      </c>
      <c r="T225" s="232">
        <f t="shared" si="169"/>
        <v>0</v>
      </c>
      <c r="U225" s="232">
        <f t="shared" si="169"/>
        <v>0</v>
      </c>
      <c r="V225" s="21">
        <f t="shared" si="169"/>
        <v>0</v>
      </c>
      <c r="W225" s="21">
        <f t="shared" si="169"/>
        <v>0</v>
      </c>
      <c r="X225" s="21">
        <f t="shared" si="169"/>
        <v>0</v>
      </c>
      <c r="Y225" s="21">
        <f t="shared" si="169"/>
        <v>0</v>
      </c>
      <c r="Z225" s="21"/>
    </row>
    <row r="226" spans="1:26" x14ac:dyDescent="0.25">
      <c r="A226" s="51">
        <v>7111</v>
      </c>
      <c r="B226" s="51" t="s">
        <v>264</v>
      </c>
      <c r="C226" s="20"/>
      <c r="D226" s="20"/>
      <c r="E226" s="20"/>
      <c r="F226" s="20"/>
      <c r="G226" s="20"/>
      <c r="H226" s="20"/>
      <c r="I226" s="20"/>
      <c r="J226" s="303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32">
        <v>0</v>
      </c>
      <c r="U226" s="232">
        <v>0</v>
      </c>
      <c r="V226" s="21">
        <v>0</v>
      </c>
      <c r="W226" s="21">
        <v>0</v>
      </c>
      <c r="X226" s="21">
        <v>0</v>
      </c>
      <c r="Y226" s="21">
        <v>0</v>
      </c>
      <c r="Z226" s="21"/>
    </row>
    <row r="227" spans="1:26" ht="24" x14ac:dyDescent="0.25">
      <c r="A227" s="55" t="s">
        <v>123</v>
      </c>
      <c r="B227" s="28" t="s">
        <v>140</v>
      </c>
      <c r="C227" s="28" t="s">
        <v>124</v>
      </c>
      <c r="D227" s="28" t="s">
        <v>124</v>
      </c>
      <c r="E227" s="28" t="s">
        <v>124</v>
      </c>
      <c r="F227" s="28" t="s">
        <v>124</v>
      </c>
      <c r="G227" s="28" t="s">
        <v>124</v>
      </c>
      <c r="H227" s="28"/>
      <c r="I227" s="28"/>
      <c r="J227" s="201">
        <f t="shared" ref="J227:J234" si="170">J228</f>
        <v>0</v>
      </c>
      <c r="K227" s="19">
        <f t="shared" ref="K227:Y234" si="171">K228</f>
        <v>0</v>
      </c>
      <c r="L227" s="19">
        <f t="shared" si="171"/>
        <v>0</v>
      </c>
      <c r="M227" s="19">
        <f t="shared" si="171"/>
        <v>0</v>
      </c>
      <c r="N227" s="19">
        <f t="shared" si="171"/>
        <v>0</v>
      </c>
      <c r="O227" s="19">
        <f t="shared" si="171"/>
        <v>0</v>
      </c>
      <c r="P227" s="19">
        <f t="shared" si="171"/>
        <v>0</v>
      </c>
      <c r="Q227" s="19">
        <f t="shared" si="171"/>
        <v>0</v>
      </c>
      <c r="R227" s="19">
        <f t="shared" si="171"/>
        <v>0</v>
      </c>
      <c r="S227" s="19">
        <f t="shared" si="171"/>
        <v>0</v>
      </c>
      <c r="T227" s="233">
        <f t="shared" si="171"/>
        <v>0</v>
      </c>
      <c r="U227" s="233">
        <f t="shared" si="171"/>
        <v>0</v>
      </c>
      <c r="V227" s="19">
        <f t="shared" si="171"/>
        <v>0</v>
      </c>
      <c r="W227" s="19">
        <f t="shared" si="171"/>
        <v>0</v>
      </c>
      <c r="X227" s="19">
        <f t="shared" si="171"/>
        <v>0</v>
      </c>
      <c r="Y227" s="19">
        <f t="shared" si="171"/>
        <v>0</v>
      </c>
      <c r="Z227" s="19"/>
    </row>
    <row r="228" spans="1:26" x14ac:dyDescent="0.25">
      <c r="A228" s="51">
        <v>8</v>
      </c>
      <c r="B228" s="51" t="s">
        <v>126</v>
      </c>
      <c r="C228" s="51"/>
      <c r="D228" s="7"/>
      <c r="E228" s="7"/>
      <c r="F228" s="7"/>
      <c r="G228" s="7"/>
      <c r="H228" s="7"/>
      <c r="I228" s="7"/>
      <c r="J228" s="200">
        <f t="shared" si="170"/>
        <v>0</v>
      </c>
      <c r="K228" s="8">
        <f t="shared" si="171"/>
        <v>0</v>
      </c>
      <c r="L228" s="8">
        <f t="shared" si="171"/>
        <v>0</v>
      </c>
      <c r="M228" s="8">
        <f t="shared" si="171"/>
        <v>0</v>
      </c>
      <c r="N228" s="8">
        <f t="shared" si="171"/>
        <v>0</v>
      </c>
      <c r="O228" s="8">
        <f t="shared" si="171"/>
        <v>0</v>
      </c>
      <c r="P228" s="8">
        <f t="shared" si="171"/>
        <v>0</v>
      </c>
      <c r="Q228" s="8">
        <f t="shared" si="171"/>
        <v>0</v>
      </c>
      <c r="R228" s="8">
        <f t="shared" si="171"/>
        <v>0</v>
      </c>
      <c r="S228" s="8">
        <f t="shared" si="171"/>
        <v>0</v>
      </c>
      <c r="T228" s="234">
        <f t="shared" si="171"/>
        <v>0</v>
      </c>
      <c r="U228" s="234">
        <f t="shared" si="171"/>
        <v>0</v>
      </c>
      <c r="V228" s="8">
        <f t="shared" si="171"/>
        <v>0</v>
      </c>
      <c r="W228" s="8">
        <f t="shared" si="171"/>
        <v>0</v>
      </c>
      <c r="X228" s="8">
        <f t="shared" si="171"/>
        <v>0</v>
      </c>
      <c r="Y228" s="8">
        <f t="shared" si="171"/>
        <v>0</v>
      </c>
      <c r="Z228" s="8"/>
    </row>
    <row r="229" spans="1:26" x14ac:dyDescent="0.25">
      <c r="A229" s="51">
        <v>81</v>
      </c>
      <c r="B229" s="51" t="s">
        <v>126</v>
      </c>
      <c r="C229" s="51"/>
      <c r="D229" s="7"/>
      <c r="E229" s="7"/>
      <c r="F229" s="7"/>
      <c r="G229" s="7"/>
      <c r="H229" s="7"/>
      <c r="I229" s="7"/>
      <c r="J229" s="200">
        <f t="shared" si="170"/>
        <v>0</v>
      </c>
      <c r="K229" s="8">
        <f t="shared" si="171"/>
        <v>0</v>
      </c>
      <c r="L229" s="8">
        <f t="shared" si="171"/>
        <v>0</v>
      </c>
      <c r="M229" s="8">
        <f t="shared" si="171"/>
        <v>0</v>
      </c>
      <c r="N229" s="8">
        <f t="shared" si="171"/>
        <v>0</v>
      </c>
      <c r="O229" s="8">
        <f t="shared" si="171"/>
        <v>0</v>
      </c>
      <c r="P229" s="8">
        <f t="shared" si="171"/>
        <v>0</v>
      </c>
      <c r="Q229" s="8">
        <f t="shared" si="171"/>
        <v>0</v>
      </c>
      <c r="R229" s="8">
        <f t="shared" si="171"/>
        <v>0</v>
      </c>
      <c r="S229" s="8">
        <f t="shared" si="171"/>
        <v>0</v>
      </c>
      <c r="T229" s="234">
        <f t="shared" si="171"/>
        <v>0</v>
      </c>
      <c r="U229" s="234">
        <f t="shared" si="171"/>
        <v>0</v>
      </c>
      <c r="V229" s="8">
        <f t="shared" si="171"/>
        <v>0</v>
      </c>
      <c r="W229" s="8">
        <f t="shared" si="171"/>
        <v>0</v>
      </c>
      <c r="X229" s="8">
        <f t="shared" si="171"/>
        <v>0</v>
      </c>
      <c r="Y229" s="8">
        <f t="shared" si="171"/>
        <v>0</v>
      </c>
      <c r="Z229" s="8"/>
    </row>
    <row r="230" spans="1:26" x14ac:dyDescent="0.25">
      <c r="A230" s="51">
        <v>811</v>
      </c>
      <c r="B230" s="51" t="s">
        <v>126</v>
      </c>
      <c r="C230" s="51"/>
      <c r="D230" s="7"/>
      <c r="E230" s="7"/>
      <c r="F230" s="7"/>
      <c r="G230" s="7"/>
      <c r="H230" s="7"/>
      <c r="I230" s="7"/>
      <c r="J230" s="200">
        <f t="shared" si="170"/>
        <v>0</v>
      </c>
      <c r="K230" s="8">
        <f t="shared" si="171"/>
        <v>0</v>
      </c>
      <c r="L230" s="8">
        <f t="shared" si="171"/>
        <v>0</v>
      </c>
      <c r="M230" s="8">
        <f t="shared" si="171"/>
        <v>0</v>
      </c>
      <c r="N230" s="8">
        <f t="shared" si="171"/>
        <v>0</v>
      </c>
      <c r="O230" s="8">
        <f t="shared" si="171"/>
        <v>0</v>
      </c>
      <c r="P230" s="8">
        <f t="shared" si="171"/>
        <v>0</v>
      </c>
      <c r="Q230" s="8">
        <f t="shared" si="171"/>
        <v>0</v>
      </c>
      <c r="R230" s="8">
        <f t="shared" si="171"/>
        <v>0</v>
      </c>
      <c r="S230" s="8">
        <f t="shared" si="171"/>
        <v>0</v>
      </c>
      <c r="T230" s="234">
        <f t="shared" si="171"/>
        <v>0</v>
      </c>
      <c r="U230" s="234">
        <f t="shared" si="171"/>
        <v>0</v>
      </c>
      <c r="V230" s="8">
        <f t="shared" si="171"/>
        <v>0</v>
      </c>
      <c r="W230" s="8">
        <f t="shared" si="171"/>
        <v>0</v>
      </c>
      <c r="X230" s="8">
        <f t="shared" si="171"/>
        <v>0</v>
      </c>
      <c r="Y230" s="8">
        <f t="shared" si="171"/>
        <v>0</v>
      </c>
      <c r="Z230" s="8"/>
    </row>
    <row r="231" spans="1:26" x14ac:dyDescent="0.25">
      <c r="A231" s="51">
        <v>8111</v>
      </c>
      <c r="B231" s="51" t="s">
        <v>126</v>
      </c>
      <c r="C231" s="20"/>
      <c r="D231" s="20"/>
      <c r="E231" s="20"/>
      <c r="F231" s="20"/>
      <c r="G231" s="20"/>
      <c r="H231" s="20"/>
      <c r="I231" s="20"/>
      <c r="J231" s="200">
        <f t="shared" si="170"/>
        <v>0</v>
      </c>
      <c r="K231" s="8">
        <f t="shared" si="171"/>
        <v>0</v>
      </c>
      <c r="L231" s="8">
        <f t="shared" si="171"/>
        <v>0</v>
      </c>
      <c r="M231" s="8">
        <f t="shared" si="171"/>
        <v>0</v>
      </c>
      <c r="N231" s="8">
        <f t="shared" si="171"/>
        <v>0</v>
      </c>
      <c r="O231" s="8">
        <f t="shared" si="171"/>
        <v>0</v>
      </c>
      <c r="P231" s="8">
        <f t="shared" si="171"/>
        <v>0</v>
      </c>
      <c r="Q231" s="8">
        <f t="shared" si="171"/>
        <v>0</v>
      </c>
      <c r="R231" s="8">
        <f t="shared" si="171"/>
        <v>0</v>
      </c>
      <c r="S231" s="8">
        <f t="shared" si="171"/>
        <v>0</v>
      </c>
      <c r="T231" s="234">
        <f t="shared" si="171"/>
        <v>0</v>
      </c>
      <c r="U231" s="234">
        <f t="shared" si="171"/>
        <v>0</v>
      </c>
      <c r="V231" s="8">
        <f t="shared" si="171"/>
        <v>0</v>
      </c>
      <c r="W231" s="8">
        <f t="shared" si="171"/>
        <v>0</v>
      </c>
      <c r="X231" s="8">
        <f t="shared" si="171"/>
        <v>0</v>
      </c>
      <c r="Y231" s="8">
        <f t="shared" si="171"/>
        <v>0</v>
      </c>
      <c r="Z231" s="8"/>
    </row>
    <row r="232" spans="1:26" x14ac:dyDescent="0.25">
      <c r="A232" s="43">
        <v>5</v>
      </c>
      <c r="B232" s="7" t="s">
        <v>125</v>
      </c>
      <c r="C232" s="7"/>
      <c r="D232" s="7"/>
      <c r="E232" s="7"/>
      <c r="F232" s="7"/>
      <c r="G232" s="7"/>
      <c r="H232" s="7"/>
      <c r="I232" s="7"/>
      <c r="J232" s="200">
        <f t="shared" si="170"/>
        <v>0</v>
      </c>
      <c r="K232" s="8">
        <f t="shared" si="171"/>
        <v>0</v>
      </c>
      <c r="L232" s="8">
        <f t="shared" si="171"/>
        <v>0</v>
      </c>
      <c r="M232" s="8">
        <f t="shared" si="171"/>
        <v>0</v>
      </c>
      <c r="N232" s="8">
        <f t="shared" si="171"/>
        <v>0</v>
      </c>
      <c r="O232" s="8">
        <f t="shared" si="171"/>
        <v>0</v>
      </c>
      <c r="P232" s="8">
        <f t="shared" si="171"/>
        <v>0</v>
      </c>
      <c r="Q232" s="8">
        <f t="shared" si="171"/>
        <v>0</v>
      </c>
      <c r="R232" s="8">
        <f t="shared" si="171"/>
        <v>0</v>
      </c>
      <c r="S232" s="8">
        <f t="shared" si="171"/>
        <v>0</v>
      </c>
      <c r="T232" s="234">
        <f t="shared" si="171"/>
        <v>0</v>
      </c>
      <c r="U232" s="234">
        <f t="shared" si="171"/>
        <v>0</v>
      </c>
      <c r="V232" s="8">
        <f t="shared" si="171"/>
        <v>0</v>
      </c>
      <c r="W232" s="8">
        <f t="shared" si="171"/>
        <v>0</v>
      </c>
      <c r="X232" s="8">
        <f t="shared" si="171"/>
        <v>0</v>
      </c>
      <c r="Y232" s="8">
        <f t="shared" si="171"/>
        <v>0</v>
      </c>
      <c r="Z232" s="8"/>
    </row>
    <row r="233" spans="1:26" x14ac:dyDescent="0.25">
      <c r="A233" s="43">
        <v>51</v>
      </c>
      <c r="B233" s="7" t="s">
        <v>125</v>
      </c>
      <c r="C233" s="7"/>
      <c r="D233" s="7"/>
      <c r="E233" s="7"/>
      <c r="F233" s="7"/>
      <c r="G233" s="7"/>
      <c r="H233" s="7"/>
      <c r="I233" s="7"/>
      <c r="J233" s="200">
        <f t="shared" si="170"/>
        <v>0</v>
      </c>
      <c r="K233" s="8">
        <f t="shared" si="171"/>
        <v>0</v>
      </c>
      <c r="L233" s="8">
        <f t="shared" si="171"/>
        <v>0</v>
      </c>
      <c r="M233" s="8">
        <f t="shared" si="171"/>
        <v>0</v>
      </c>
      <c r="N233" s="8">
        <f t="shared" si="171"/>
        <v>0</v>
      </c>
      <c r="O233" s="8">
        <f t="shared" si="171"/>
        <v>0</v>
      </c>
      <c r="P233" s="8">
        <f t="shared" si="171"/>
        <v>0</v>
      </c>
      <c r="Q233" s="8">
        <f t="shared" si="171"/>
        <v>0</v>
      </c>
      <c r="R233" s="8">
        <f t="shared" si="171"/>
        <v>0</v>
      </c>
      <c r="S233" s="8">
        <f t="shared" si="171"/>
        <v>0</v>
      </c>
      <c r="T233" s="234">
        <f t="shared" si="171"/>
        <v>0</v>
      </c>
      <c r="U233" s="234">
        <f t="shared" si="171"/>
        <v>0</v>
      </c>
      <c r="V233" s="8">
        <f t="shared" si="171"/>
        <v>0</v>
      </c>
      <c r="W233" s="8">
        <f t="shared" si="171"/>
        <v>0</v>
      </c>
      <c r="X233" s="8">
        <f t="shared" si="171"/>
        <v>0</v>
      </c>
      <c r="Y233" s="8">
        <f t="shared" si="171"/>
        <v>0</v>
      </c>
      <c r="Z233" s="8"/>
    </row>
    <row r="234" spans="1:26" x14ac:dyDescent="0.25">
      <c r="A234" s="43">
        <v>511</v>
      </c>
      <c r="B234" s="7" t="s">
        <v>125</v>
      </c>
      <c r="C234" s="7"/>
      <c r="D234" s="7"/>
      <c r="E234" s="7"/>
      <c r="F234" s="7"/>
      <c r="G234" s="7"/>
      <c r="H234" s="7"/>
      <c r="I234" s="7"/>
      <c r="J234" s="200">
        <f t="shared" si="170"/>
        <v>0</v>
      </c>
      <c r="K234" s="8">
        <f t="shared" si="171"/>
        <v>0</v>
      </c>
      <c r="L234" s="8">
        <f t="shared" si="171"/>
        <v>0</v>
      </c>
      <c r="M234" s="8">
        <f t="shared" si="171"/>
        <v>0</v>
      </c>
      <c r="N234" s="8">
        <f t="shared" si="171"/>
        <v>0</v>
      </c>
      <c r="O234" s="8">
        <f t="shared" si="171"/>
        <v>0</v>
      </c>
      <c r="P234" s="8">
        <f t="shared" si="171"/>
        <v>0</v>
      </c>
      <c r="Q234" s="8">
        <f t="shared" si="171"/>
        <v>0</v>
      </c>
      <c r="R234" s="8">
        <f t="shared" si="171"/>
        <v>0</v>
      </c>
      <c r="S234" s="8">
        <f t="shared" si="171"/>
        <v>0</v>
      </c>
      <c r="T234" s="234">
        <f t="shared" si="171"/>
        <v>0</v>
      </c>
      <c r="U234" s="234">
        <f t="shared" si="171"/>
        <v>0</v>
      </c>
      <c r="V234" s="8">
        <f t="shared" si="171"/>
        <v>0</v>
      </c>
      <c r="W234" s="8">
        <f t="shared" si="171"/>
        <v>0</v>
      </c>
      <c r="X234" s="8">
        <f t="shared" si="171"/>
        <v>0</v>
      </c>
      <c r="Y234" s="8">
        <f t="shared" si="171"/>
        <v>0</v>
      </c>
      <c r="Z234" s="8"/>
    </row>
    <row r="235" spans="1:26" x14ac:dyDescent="0.25">
      <c r="A235" s="51">
        <v>5111</v>
      </c>
      <c r="B235" s="20" t="s">
        <v>125</v>
      </c>
      <c r="C235" s="20"/>
      <c r="D235" s="20"/>
      <c r="E235" s="20"/>
      <c r="F235" s="20"/>
      <c r="G235" s="20"/>
      <c r="H235" s="20"/>
      <c r="I235" s="20"/>
      <c r="J235" s="303">
        <v>0</v>
      </c>
      <c r="K235" s="21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0</v>
      </c>
      <c r="T235" s="232">
        <v>0</v>
      </c>
      <c r="U235" s="232">
        <v>0</v>
      </c>
      <c r="V235" s="21">
        <v>0</v>
      </c>
      <c r="W235" s="21">
        <v>0</v>
      </c>
      <c r="X235" s="21">
        <v>0</v>
      </c>
      <c r="Y235" s="21">
        <v>0</v>
      </c>
      <c r="Z235" s="21"/>
    </row>
    <row r="236" spans="1:26" ht="84" x14ac:dyDescent="0.25">
      <c r="A236" s="47" t="s">
        <v>31</v>
      </c>
      <c r="B236" s="18" t="s">
        <v>3557</v>
      </c>
      <c r="C236" s="18" t="s">
        <v>3556</v>
      </c>
      <c r="D236" s="18" t="s">
        <v>115</v>
      </c>
      <c r="E236" s="18" t="s">
        <v>3550</v>
      </c>
      <c r="F236" s="18" t="s">
        <v>260</v>
      </c>
      <c r="G236" s="18" t="s">
        <v>261</v>
      </c>
      <c r="H236" s="28"/>
      <c r="I236" s="28"/>
      <c r="J236" s="302">
        <f>J237</f>
        <v>-32096.979999999996</v>
      </c>
      <c r="K236" s="116">
        <f t="shared" ref="K236:Y238" si="172">K237</f>
        <v>0</v>
      </c>
      <c r="L236" s="116">
        <f t="shared" si="172"/>
        <v>-64754</v>
      </c>
      <c r="M236" s="116">
        <f t="shared" si="172"/>
        <v>0</v>
      </c>
      <c r="N236" s="116">
        <f t="shared" si="172"/>
        <v>0</v>
      </c>
      <c r="O236" s="116">
        <f t="shared" si="172"/>
        <v>0</v>
      </c>
      <c r="P236" s="116">
        <f t="shared" si="172"/>
        <v>0</v>
      </c>
      <c r="Q236" s="116">
        <f t="shared" si="172"/>
        <v>-100221.48</v>
      </c>
      <c r="R236" s="116">
        <f t="shared" si="172"/>
        <v>-96851</v>
      </c>
      <c r="S236" s="116">
        <f t="shared" si="172"/>
        <v>-4645.3</v>
      </c>
      <c r="T236" s="231">
        <f>T237</f>
        <v>100</v>
      </c>
      <c r="U236" s="231" t="e">
        <f t="shared" si="172"/>
        <v>#REF!</v>
      </c>
      <c r="V236" s="116">
        <f t="shared" si="172"/>
        <v>0</v>
      </c>
      <c r="W236" s="116">
        <f t="shared" si="172"/>
        <v>0</v>
      </c>
      <c r="X236" s="116">
        <f t="shared" si="172"/>
        <v>0</v>
      </c>
      <c r="Y236" s="116">
        <f t="shared" si="172"/>
        <v>0</v>
      </c>
      <c r="Z236" s="116"/>
    </row>
    <row r="237" spans="1:26" x14ac:dyDescent="0.25">
      <c r="A237" s="51">
        <v>9</v>
      </c>
      <c r="B237" s="51" t="s">
        <v>129</v>
      </c>
      <c r="C237" s="51"/>
      <c r="D237" s="7"/>
      <c r="E237" s="7"/>
      <c r="F237" s="7"/>
      <c r="G237" s="7"/>
      <c r="H237" s="7"/>
      <c r="I237" s="7"/>
      <c r="J237" s="200">
        <f>J238</f>
        <v>-32096.979999999996</v>
      </c>
      <c r="K237" s="8">
        <f t="shared" si="172"/>
        <v>0</v>
      </c>
      <c r="L237" s="8">
        <f t="shared" si="172"/>
        <v>-64754</v>
      </c>
      <c r="M237" s="8">
        <f t="shared" si="172"/>
        <v>0</v>
      </c>
      <c r="N237" s="8">
        <f t="shared" si="172"/>
        <v>0</v>
      </c>
      <c r="O237" s="8">
        <f t="shared" si="172"/>
        <v>0</v>
      </c>
      <c r="P237" s="8">
        <f t="shared" si="172"/>
        <v>0</v>
      </c>
      <c r="Q237" s="8">
        <f t="shared" si="172"/>
        <v>-100221.48</v>
      </c>
      <c r="R237" s="8">
        <f t="shared" si="172"/>
        <v>-96851</v>
      </c>
      <c r="S237" s="8">
        <f t="shared" ref="S237:S238" si="173">S238</f>
        <v>-4645.3</v>
      </c>
      <c r="T237" s="234">
        <f t="shared" ref="T237:T238" si="174">T238</f>
        <v>100</v>
      </c>
      <c r="U237" s="234" t="e">
        <f t="shared" ref="U237:U238" si="175">U238</f>
        <v>#REF!</v>
      </c>
      <c r="V237" s="8">
        <f t="shared" si="172"/>
        <v>0</v>
      </c>
      <c r="W237" s="8">
        <f t="shared" si="172"/>
        <v>0</v>
      </c>
      <c r="X237" s="8">
        <f t="shared" si="172"/>
        <v>0</v>
      </c>
      <c r="Y237" s="8">
        <f t="shared" si="172"/>
        <v>0</v>
      </c>
      <c r="Z237" s="8"/>
    </row>
    <row r="238" spans="1:26" x14ac:dyDescent="0.25">
      <c r="A238" s="51">
        <v>92</v>
      </c>
      <c r="B238" s="51" t="s">
        <v>129</v>
      </c>
      <c r="C238" s="51"/>
      <c r="D238" s="7"/>
      <c r="E238" s="7"/>
      <c r="F238" s="7"/>
      <c r="G238" s="7"/>
      <c r="H238" s="7"/>
      <c r="I238" s="7"/>
      <c r="J238" s="200">
        <f>J239</f>
        <v>-32096.979999999996</v>
      </c>
      <c r="K238" s="8">
        <f t="shared" si="172"/>
        <v>0</v>
      </c>
      <c r="L238" s="8">
        <f t="shared" si="172"/>
        <v>-64754</v>
      </c>
      <c r="M238" s="8">
        <f t="shared" si="172"/>
        <v>0</v>
      </c>
      <c r="N238" s="8">
        <f t="shared" si="172"/>
        <v>0</v>
      </c>
      <c r="O238" s="8">
        <f t="shared" si="172"/>
        <v>0</v>
      </c>
      <c r="P238" s="8">
        <f t="shared" si="172"/>
        <v>0</v>
      </c>
      <c r="Q238" s="8">
        <f t="shared" si="172"/>
        <v>-100221.48</v>
      </c>
      <c r="R238" s="8">
        <f t="shared" si="172"/>
        <v>-96851</v>
      </c>
      <c r="S238" s="8">
        <f t="shared" si="173"/>
        <v>-4645.3</v>
      </c>
      <c r="T238" s="234">
        <f t="shared" si="174"/>
        <v>100</v>
      </c>
      <c r="U238" s="234" t="e">
        <f t="shared" si="175"/>
        <v>#REF!</v>
      </c>
      <c r="V238" s="8">
        <f t="shared" si="172"/>
        <v>0</v>
      </c>
      <c r="W238" s="8">
        <f t="shared" si="172"/>
        <v>0</v>
      </c>
      <c r="X238" s="8">
        <f t="shared" si="172"/>
        <v>0</v>
      </c>
      <c r="Y238" s="8">
        <f t="shared" si="172"/>
        <v>0</v>
      </c>
      <c r="Z238" s="8"/>
    </row>
    <row r="239" spans="1:26" x14ac:dyDescent="0.25">
      <c r="A239" s="51">
        <v>921</v>
      </c>
      <c r="B239" s="51" t="s">
        <v>129</v>
      </c>
      <c r="C239" s="51"/>
      <c r="D239" s="7"/>
      <c r="E239" s="7"/>
      <c r="F239" s="7"/>
      <c r="G239" s="7"/>
      <c r="H239" s="7"/>
      <c r="I239" s="7"/>
      <c r="J239" s="200">
        <f>J240+J241</f>
        <v>-32096.979999999996</v>
      </c>
      <c r="K239" s="8">
        <f t="shared" ref="K239:Q239" si="176">K240+K241</f>
        <v>0</v>
      </c>
      <c r="L239" s="8">
        <f t="shared" si="176"/>
        <v>-64754</v>
      </c>
      <c r="M239" s="8">
        <f t="shared" si="176"/>
        <v>0</v>
      </c>
      <c r="N239" s="8">
        <f t="shared" si="176"/>
        <v>0</v>
      </c>
      <c r="O239" s="8">
        <f t="shared" si="176"/>
        <v>0</v>
      </c>
      <c r="P239" s="8">
        <f t="shared" si="176"/>
        <v>0</v>
      </c>
      <c r="Q239" s="8">
        <f t="shared" si="176"/>
        <v>-100221.48</v>
      </c>
      <c r="R239" s="8">
        <f>R240+R241</f>
        <v>-96851</v>
      </c>
      <c r="S239" s="8">
        <f t="shared" ref="S239:U239" si="177">S240+S241</f>
        <v>-4645.3</v>
      </c>
      <c r="T239" s="234">
        <f t="shared" si="177"/>
        <v>100</v>
      </c>
      <c r="U239" s="234" t="e">
        <f t="shared" si="177"/>
        <v>#REF!</v>
      </c>
      <c r="V239" s="8">
        <f t="shared" ref="V239:Y239" si="178">V240+V241</f>
        <v>0</v>
      </c>
      <c r="W239" s="8">
        <f t="shared" si="178"/>
        <v>0</v>
      </c>
      <c r="X239" s="8">
        <f t="shared" si="178"/>
        <v>0</v>
      </c>
      <c r="Y239" s="8">
        <f t="shared" si="178"/>
        <v>0</v>
      </c>
      <c r="Z239" s="8"/>
    </row>
    <row r="240" spans="1:26" x14ac:dyDescent="0.25">
      <c r="A240" s="54">
        <v>9211</v>
      </c>
      <c r="B240" s="54" t="s">
        <v>127</v>
      </c>
      <c r="C240" s="26"/>
      <c r="D240" s="26"/>
      <c r="E240" s="26"/>
      <c r="F240" s="26"/>
      <c r="G240" s="26"/>
      <c r="H240" s="26"/>
      <c r="I240" s="26"/>
      <c r="J240" s="214">
        <v>-96851.04</v>
      </c>
      <c r="K240" s="214">
        <v>-64754</v>
      </c>
      <c r="L240" s="27">
        <v>-64754</v>
      </c>
      <c r="M240" s="27"/>
      <c r="N240" s="27">
        <v>0</v>
      </c>
      <c r="O240" s="27">
        <v>0</v>
      </c>
      <c r="P240" s="95">
        <v>0</v>
      </c>
      <c r="Q240" s="258">
        <v>-100221.48</v>
      </c>
      <c r="R240" s="259">
        <v>-96851</v>
      </c>
      <c r="S240" s="258">
        <v>-4645.3</v>
      </c>
      <c r="T240" s="260">
        <f>IFERROR(#REF!/#REF!*100,1*100)</f>
        <v>100</v>
      </c>
      <c r="U240" s="260" t="e">
        <f>#REF!/#REF!*100</f>
        <v>#REF!</v>
      </c>
      <c r="V240" s="258"/>
      <c r="W240" s="258"/>
      <c r="X240" s="258"/>
      <c r="Y240" s="258"/>
      <c r="Z240" s="258"/>
    </row>
    <row r="241" spans="1:26" x14ac:dyDescent="0.25">
      <c r="A241" s="54">
        <v>9212</v>
      </c>
      <c r="B241" s="26" t="s">
        <v>128</v>
      </c>
      <c r="C241" s="26"/>
      <c r="D241" s="26"/>
      <c r="E241" s="26"/>
      <c r="F241" s="26"/>
      <c r="G241" s="26"/>
      <c r="H241" s="26"/>
      <c r="I241" s="26"/>
      <c r="J241" s="214">
        <v>64754.06</v>
      </c>
      <c r="K241" s="214">
        <v>64754</v>
      </c>
      <c r="L241" s="27">
        <v>0</v>
      </c>
      <c r="M241" s="27"/>
      <c r="N241" s="27">
        <v>0</v>
      </c>
      <c r="O241" s="27">
        <v>0</v>
      </c>
      <c r="P241" s="95">
        <v>0</v>
      </c>
      <c r="Q241" s="261">
        <v>0</v>
      </c>
      <c r="R241" s="262">
        <v>0</v>
      </c>
      <c r="S241" s="263">
        <v>0</v>
      </c>
      <c r="T241" s="264">
        <v>0</v>
      </c>
      <c r="U241" s="264">
        <v>0</v>
      </c>
      <c r="V241" s="263">
        <v>0</v>
      </c>
      <c r="W241" s="263"/>
      <c r="X241" s="263"/>
      <c r="Y241" s="263"/>
      <c r="Z241" s="263"/>
    </row>
    <row r="242" spans="1:26" ht="84" x14ac:dyDescent="0.25">
      <c r="A242" s="240" t="s">
        <v>31</v>
      </c>
      <c r="B242" s="18" t="s">
        <v>3557</v>
      </c>
      <c r="C242" s="18" t="s">
        <v>3556</v>
      </c>
      <c r="D242" s="241" t="s">
        <v>115</v>
      </c>
      <c r="E242" s="18" t="s">
        <v>3550</v>
      </c>
      <c r="F242" s="241" t="s">
        <v>260</v>
      </c>
      <c r="G242" s="241" t="s">
        <v>261</v>
      </c>
      <c r="H242" s="243"/>
      <c r="I242" s="243"/>
      <c r="J242" s="304">
        <f>J243</f>
        <v>0</v>
      </c>
      <c r="K242" s="246">
        <f t="shared" ref="K242:Y245" si="179">K243</f>
        <v>0</v>
      </c>
      <c r="L242" s="244">
        <f t="shared" si="179"/>
        <v>0</v>
      </c>
      <c r="M242" s="246">
        <f t="shared" si="179"/>
        <v>0</v>
      </c>
      <c r="N242" s="244">
        <f t="shared" si="179"/>
        <v>0</v>
      </c>
      <c r="O242" s="244">
        <f t="shared" si="179"/>
        <v>0</v>
      </c>
      <c r="P242" s="247">
        <f t="shared" si="179"/>
        <v>0</v>
      </c>
      <c r="Q242" s="249">
        <f t="shared" si="179"/>
        <v>0</v>
      </c>
      <c r="R242" s="249">
        <f t="shared" si="179"/>
        <v>0</v>
      </c>
      <c r="S242" s="116">
        <f t="shared" si="179"/>
        <v>102361.1</v>
      </c>
      <c r="T242" s="250">
        <f>T243</f>
        <v>100</v>
      </c>
      <c r="U242" s="250"/>
      <c r="V242" s="116">
        <f t="shared" si="179"/>
        <v>0</v>
      </c>
      <c r="W242" s="116">
        <f t="shared" si="179"/>
        <v>0</v>
      </c>
      <c r="X242" s="116">
        <f t="shared" si="179"/>
        <v>0</v>
      </c>
      <c r="Y242" s="116">
        <f t="shared" si="179"/>
        <v>0</v>
      </c>
      <c r="Z242" s="116"/>
    </row>
    <row r="243" spans="1:26" x14ac:dyDescent="0.25">
      <c r="A243" s="43">
        <v>98</v>
      </c>
      <c r="B243" s="7" t="s">
        <v>308</v>
      </c>
      <c r="C243" s="241"/>
      <c r="D243" s="242"/>
      <c r="E243" s="242"/>
      <c r="F243" s="242"/>
      <c r="G243" s="242"/>
      <c r="H243" s="242"/>
      <c r="I243" s="242"/>
      <c r="J243" s="305">
        <f>J244</f>
        <v>0</v>
      </c>
      <c r="K243" s="245">
        <f t="shared" si="179"/>
        <v>0</v>
      </c>
      <c r="L243" s="245">
        <f t="shared" si="179"/>
        <v>0</v>
      </c>
      <c r="M243" s="245">
        <f t="shared" si="179"/>
        <v>0</v>
      </c>
      <c r="N243" s="245">
        <f t="shared" si="179"/>
        <v>0</v>
      </c>
      <c r="O243" s="245">
        <f t="shared" si="179"/>
        <v>0</v>
      </c>
      <c r="P243" s="248">
        <f>P244</f>
        <v>0</v>
      </c>
      <c r="Q243" s="248">
        <f t="shared" si="179"/>
        <v>0</v>
      </c>
      <c r="R243" s="248">
        <f t="shared" si="179"/>
        <v>0</v>
      </c>
      <c r="S243" s="248">
        <f t="shared" si="179"/>
        <v>102361.1</v>
      </c>
      <c r="T243" s="251">
        <f t="shared" si="179"/>
        <v>100</v>
      </c>
      <c r="U243" s="251"/>
      <c r="V243" s="248">
        <f t="shared" si="179"/>
        <v>0</v>
      </c>
      <c r="W243" s="248">
        <f t="shared" si="179"/>
        <v>0</v>
      </c>
      <c r="X243" s="248">
        <f t="shared" si="179"/>
        <v>0</v>
      </c>
      <c r="Y243" s="248">
        <f t="shared" si="179"/>
        <v>0</v>
      </c>
      <c r="Z243" s="248"/>
    </row>
    <row r="244" spans="1:26" ht="24" x14ac:dyDescent="0.25">
      <c r="A244" s="43">
        <v>988</v>
      </c>
      <c r="B244" s="7" t="s">
        <v>309</v>
      </c>
      <c r="C244" s="241"/>
      <c r="D244" s="242"/>
      <c r="E244" s="242"/>
      <c r="F244" s="242"/>
      <c r="G244" s="242"/>
      <c r="H244" s="242"/>
      <c r="I244" s="242"/>
      <c r="J244" s="305">
        <f>J245</f>
        <v>0</v>
      </c>
      <c r="K244" s="245">
        <f t="shared" si="179"/>
        <v>0</v>
      </c>
      <c r="L244" s="245">
        <f t="shared" si="179"/>
        <v>0</v>
      </c>
      <c r="M244" s="245">
        <f t="shared" si="179"/>
        <v>0</v>
      </c>
      <c r="N244" s="245">
        <f t="shared" si="179"/>
        <v>0</v>
      </c>
      <c r="O244" s="245">
        <f t="shared" si="179"/>
        <v>0</v>
      </c>
      <c r="P244" s="248">
        <f>P245</f>
        <v>0</v>
      </c>
      <c r="Q244" s="248">
        <f t="shared" si="179"/>
        <v>0</v>
      </c>
      <c r="R244" s="248">
        <f t="shared" si="179"/>
        <v>0</v>
      </c>
      <c r="S244" s="248">
        <f t="shared" si="179"/>
        <v>102361.1</v>
      </c>
      <c r="T244" s="251">
        <f t="shared" si="179"/>
        <v>100</v>
      </c>
      <c r="U244" s="251"/>
      <c r="V244" s="248">
        <f t="shared" si="179"/>
        <v>0</v>
      </c>
      <c r="W244" s="248">
        <f t="shared" si="179"/>
        <v>0</v>
      </c>
      <c r="X244" s="248">
        <f t="shared" si="179"/>
        <v>0</v>
      </c>
      <c r="Y244" s="248">
        <f t="shared" si="179"/>
        <v>0</v>
      </c>
      <c r="Z244" s="248"/>
    </row>
    <row r="245" spans="1:26" ht="24" x14ac:dyDescent="0.25">
      <c r="A245" s="43">
        <v>9888</v>
      </c>
      <c r="B245" s="7" t="s">
        <v>310</v>
      </c>
      <c r="C245" s="241"/>
      <c r="D245" s="242"/>
      <c r="E245" s="242"/>
      <c r="F245" s="242"/>
      <c r="G245" s="242"/>
      <c r="H245" s="242"/>
      <c r="I245" s="242"/>
      <c r="J245" s="305">
        <f>J246</f>
        <v>0</v>
      </c>
      <c r="K245" s="245">
        <f t="shared" si="179"/>
        <v>0</v>
      </c>
      <c r="L245" s="245">
        <f t="shared" si="179"/>
        <v>0</v>
      </c>
      <c r="M245" s="245">
        <f t="shared" si="179"/>
        <v>0</v>
      </c>
      <c r="N245" s="245">
        <f t="shared" si="179"/>
        <v>0</v>
      </c>
      <c r="O245" s="245">
        <f t="shared" si="179"/>
        <v>0</v>
      </c>
      <c r="P245" s="245">
        <f>P246</f>
        <v>0</v>
      </c>
      <c r="Q245" s="245">
        <f t="shared" si="179"/>
        <v>0</v>
      </c>
      <c r="R245" s="245">
        <f t="shared" si="179"/>
        <v>0</v>
      </c>
      <c r="S245" s="245">
        <f t="shared" si="179"/>
        <v>102361.1</v>
      </c>
      <c r="T245" s="245">
        <f t="shared" si="179"/>
        <v>100</v>
      </c>
      <c r="U245" s="245"/>
      <c r="V245" s="245">
        <f t="shared" si="179"/>
        <v>0</v>
      </c>
      <c r="W245" s="245">
        <f t="shared" si="179"/>
        <v>0</v>
      </c>
      <c r="X245" s="245">
        <f t="shared" si="179"/>
        <v>0</v>
      </c>
      <c r="Y245" s="245">
        <f t="shared" si="179"/>
        <v>0</v>
      </c>
      <c r="Z245" s="245"/>
    </row>
    <row r="246" spans="1:26" x14ac:dyDescent="0.25">
      <c r="A246" s="10">
        <v>98888</v>
      </c>
      <c r="B246" s="26" t="s">
        <v>311</v>
      </c>
      <c r="C246" s="101"/>
      <c r="D246" s="5"/>
      <c r="E246" s="5"/>
      <c r="F246" s="26"/>
      <c r="G246" s="26"/>
      <c r="H246" s="26"/>
      <c r="I246" s="26"/>
      <c r="J246" s="194"/>
      <c r="K246" s="27"/>
      <c r="L246" s="6"/>
      <c r="M246" s="27"/>
      <c r="N246" s="6"/>
      <c r="O246" s="6"/>
      <c r="P246" s="263">
        <v>0</v>
      </c>
      <c r="Q246" s="263">
        <v>0</v>
      </c>
      <c r="R246" s="263">
        <v>0</v>
      </c>
      <c r="S246" s="6">
        <v>102361.1</v>
      </c>
      <c r="T246" s="222">
        <f>IFERROR(#REF!/#REF!*100,1*100)</f>
        <v>100</v>
      </c>
      <c r="U246" s="222"/>
      <c r="V246" s="6"/>
      <c r="W246" s="6"/>
      <c r="X246" s="6"/>
      <c r="Y246" s="6"/>
      <c r="Z246" s="6"/>
    </row>
    <row r="247" spans="1:26" x14ac:dyDescent="0.25">
      <c r="Q247" s="57"/>
      <c r="R247" s="57"/>
      <c r="S247" s="57"/>
    </row>
    <row r="248" spans="1:26" x14ac:dyDescent="0.25">
      <c r="Q248" s="57"/>
      <c r="R248" s="57"/>
      <c r="S248" s="57"/>
    </row>
    <row r="249" spans="1:26" x14ac:dyDescent="0.25">
      <c r="Q249" s="57"/>
      <c r="R249" s="57"/>
      <c r="S249" s="57"/>
    </row>
    <row r="250" spans="1:26" x14ac:dyDescent="0.25">
      <c r="Q250" s="57"/>
      <c r="R250" s="57"/>
      <c r="S250" s="57"/>
    </row>
    <row r="251" spans="1:26" x14ac:dyDescent="0.25">
      <c r="Q251" s="57">
        <f>Q236-R236</f>
        <v>-3370.4799999999959</v>
      </c>
      <c r="R251" s="57"/>
      <c r="S251" s="57"/>
    </row>
    <row r="252" spans="1:26" x14ac:dyDescent="0.25">
      <c r="Q252" s="57"/>
      <c r="R252" s="57"/>
      <c r="S252" s="57"/>
    </row>
    <row r="253" spans="1:26" x14ac:dyDescent="0.25">
      <c r="Q253" s="57"/>
      <c r="R253" s="57"/>
      <c r="S253" s="57"/>
    </row>
    <row r="254" spans="1:26" x14ac:dyDescent="0.25">
      <c r="Q254" s="57"/>
      <c r="R254" s="57"/>
      <c r="S254" s="57"/>
    </row>
    <row r="255" spans="1:26" x14ac:dyDescent="0.25">
      <c r="A255" s="102" t="s">
        <v>31</v>
      </c>
      <c r="B255" s="102" t="s">
        <v>37</v>
      </c>
      <c r="C255" s="102"/>
      <c r="D255" s="102"/>
      <c r="E255" s="102"/>
      <c r="F255" s="102"/>
      <c r="G255" s="102"/>
      <c r="H255" s="102"/>
      <c r="I255" s="102"/>
      <c r="J255" s="307"/>
      <c r="K255" s="103"/>
      <c r="L255" s="104">
        <f>445306/7.5345</f>
        <v>59102.262923883463</v>
      </c>
      <c r="M255" s="104"/>
      <c r="N255" s="104">
        <v>0</v>
      </c>
      <c r="O255" s="103">
        <v>0</v>
      </c>
      <c r="P255" s="105">
        <v>0</v>
      </c>
      <c r="Q255" s="105">
        <v>0</v>
      </c>
      <c r="R255" s="105">
        <v>0</v>
      </c>
      <c r="S255" s="105">
        <v>0</v>
      </c>
    </row>
    <row r="256" spans="1:26" x14ac:dyDescent="0.25">
      <c r="A256" s="29" t="s">
        <v>31</v>
      </c>
      <c r="B256" s="29" t="s">
        <v>38</v>
      </c>
      <c r="C256" s="29"/>
      <c r="D256" s="29"/>
      <c r="E256" s="29"/>
      <c r="F256" s="29"/>
      <c r="G256" s="29"/>
      <c r="H256" s="29"/>
      <c r="I256" s="29"/>
      <c r="J256" s="308">
        <f>445306/7.5345</f>
        <v>59102.262923883463</v>
      </c>
      <c r="K256" s="30"/>
      <c r="L256" s="31">
        <v>0</v>
      </c>
      <c r="M256" s="31"/>
      <c r="N256" s="31">
        <v>0</v>
      </c>
      <c r="O256" s="30">
        <v>0</v>
      </c>
      <c r="P256" s="96">
        <v>0</v>
      </c>
      <c r="Q256" s="96">
        <v>0</v>
      </c>
      <c r="R256" s="96">
        <v>0</v>
      </c>
      <c r="S256" s="96">
        <v>0</v>
      </c>
    </row>
    <row r="257" spans="1:21" x14ac:dyDescent="0.25">
      <c r="A257" s="32"/>
      <c r="B257" s="32" t="s">
        <v>65</v>
      </c>
      <c r="C257" s="32"/>
      <c r="D257" s="32"/>
      <c r="E257" s="32"/>
      <c r="F257" s="32"/>
      <c r="G257" s="32"/>
      <c r="H257" s="32"/>
      <c r="I257" s="32"/>
      <c r="J257" s="309">
        <f>SUM(J8+J99+J120)</f>
        <v>10570142.950000001</v>
      </c>
      <c r="K257" s="33"/>
      <c r="L257" s="33">
        <f>SUM(L8+L99+L120)</f>
        <v>15161125</v>
      </c>
      <c r="M257" s="33"/>
      <c r="N257" s="33">
        <f t="shared" ref="N257:S257" si="180">SUM(N8+N99+N120)</f>
        <v>16410360</v>
      </c>
      <c r="O257" s="33">
        <f t="shared" si="180"/>
        <v>11221542</v>
      </c>
      <c r="P257" s="97">
        <f t="shared" si="180"/>
        <v>11615339</v>
      </c>
      <c r="Q257" s="97">
        <f t="shared" si="180"/>
        <v>4424654.1399999997</v>
      </c>
      <c r="R257" s="97">
        <f t="shared" si="180"/>
        <v>13288679</v>
      </c>
      <c r="S257" s="97">
        <f t="shared" si="180"/>
        <v>5070128.43</v>
      </c>
    </row>
    <row r="258" spans="1:21" x14ac:dyDescent="0.25">
      <c r="A258" s="22"/>
      <c r="B258" s="22" t="s">
        <v>87</v>
      </c>
      <c r="C258" s="22"/>
      <c r="D258" s="22"/>
      <c r="E258" s="22"/>
      <c r="F258" s="22"/>
      <c r="G258" s="22"/>
      <c r="H258" s="22"/>
      <c r="I258" s="22"/>
      <c r="J258" s="299">
        <f t="shared" ref="J258:O258" si="181">SUM(J175)</f>
        <v>0</v>
      </c>
      <c r="K258" s="23"/>
      <c r="L258" s="23">
        <f t="shared" si="181"/>
        <v>0</v>
      </c>
      <c r="M258" s="23"/>
      <c r="N258" s="23">
        <f t="shared" si="181"/>
        <v>0</v>
      </c>
      <c r="O258" s="23">
        <f t="shared" si="181"/>
        <v>0</v>
      </c>
      <c r="P258" s="93">
        <f t="shared" ref="P258:S258" si="182">SUM(P175)</f>
        <v>0</v>
      </c>
      <c r="Q258" s="93">
        <f t="shared" si="182"/>
        <v>0</v>
      </c>
      <c r="R258" s="93">
        <f t="shared" si="182"/>
        <v>0</v>
      </c>
      <c r="S258" s="93">
        <f t="shared" si="182"/>
        <v>0</v>
      </c>
    </row>
    <row r="259" spans="1:21" x14ac:dyDescent="0.25">
      <c r="A259" s="18"/>
      <c r="B259" s="18" t="s">
        <v>66</v>
      </c>
      <c r="C259" s="18"/>
      <c r="D259" s="18"/>
      <c r="E259" s="18"/>
      <c r="F259" s="18"/>
      <c r="G259" s="18"/>
      <c r="H259" s="18"/>
      <c r="I259" s="18"/>
      <c r="J259" s="201">
        <f>SUM(J63+J114+J141)</f>
        <v>134458.07999999999</v>
      </c>
      <c r="K259" s="19"/>
      <c r="L259" s="19">
        <f>SUM(L63+L114+L141)</f>
        <v>64754</v>
      </c>
      <c r="M259" s="19"/>
      <c r="N259" s="19">
        <f t="shared" ref="N259:S259" si="183">SUM(N63+N114+N141)</f>
        <v>0</v>
      </c>
      <c r="O259" s="19">
        <f t="shared" si="183"/>
        <v>0</v>
      </c>
      <c r="P259" s="92">
        <f t="shared" si="183"/>
        <v>0</v>
      </c>
      <c r="Q259" s="92">
        <f t="shared" si="183"/>
        <v>589260.57000000007</v>
      </c>
      <c r="R259" s="92">
        <f t="shared" si="183"/>
        <v>209102</v>
      </c>
      <c r="S259" s="92">
        <f t="shared" si="183"/>
        <v>4645.3</v>
      </c>
    </row>
    <row r="260" spans="1:21" x14ac:dyDescent="0.25">
      <c r="A260" s="24"/>
      <c r="B260" s="24" t="s">
        <v>88</v>
      </c>
      <c r="C260" s="24"/>
      <c r="D260" s="24"/>
      <c r="E260" s="24"/>
      <c r="F260" s="24"/>
      <c r="G260" s="24"/>
      <c r="H260" s="24"/>
      <c r="I260" s="24"/>
      <c r="J260" s="300">
        <f>SUM(J198)</f>
        <v>0</v>
      </c>
      <c r="K260" s="25"/>
      <c r="L260" s="25">
        <f t="shared" ref="L260:O260" si="184">SUM(L198)</f>
        <v>0</v>
      </c>
      <c r="M260" s="25"/>
      <c r="N260" s="25">
        <f t="shared" si="184"/>
        <v>0</v>
      </c>
      <c r="O260" s="25">
        <f t="shared" si="184"/>
        <v>0</v>
      </c>
      <c r="P260" s="94">
        <f t="shared" ref="P260:S260" si="185">SUM(P198)</f>
        <v>0</v>
      </c>
      <c r="Q260" s="94">
        <f t="shared" si="185"/>
        <v>0</v>
      </c>
      <c r="R260" s="94">
        <f t="shared" si="185"/>
        <v>0</v>
      </c>
      <c r="S260" s="94">
        <f t="shared" si="185"/>
        <v>0</v>
      </c>
    </row>
    <row r="261" spans="1:21" s="42" customFormat="1" x14ac:dyDescent="0.25">
      <c r="A261" s="56"/>
      <c r="B261" s="12" t="s">
        <v>92</v>
      </c>
      <c r="C261" s="12"/>
      <c r="D261" s="12"/>
      <c r="E261" s="12"/>
      <c r="F261" s="12"/>
      <c r="G261" s="12"/>
      <c r="H261" s="12"/>
      <c r="I261" s="12"/>
      <c r="J261" s="204">
        <f>SUM(J88)</f>
        <v>357716.99</v>
      </c>
      <c r="K261" s="13"/>
      <c r="L261" s="13">
        <f t="shared" ref="L261:O261" si="186">SUM(L88)</f>
        <v>0</v>
      </c>
      <c r="M261" s="13"/>
      <c r="N261" s="13">
        <f t="shared" si="186"/>
        <v>0</v>
      </c>
      <c r="O261" s="13">
        <f t="shared" si="186"/>
        <v>0</v>
      </c>
      <c r="P261" s="91">
        <f t="shared" ref="P261:S261" si="187">SUM(P88)</f>
        <v>0</v>
      </c>
      <c r="Q261" s="91">
        <f t="shared" si="187"/>
        <v>271407.38</v>
      </c>
      <c r="R261" s="91">
        <f t="shared" si="187"/>
        <v>918207</v>
      </c>
      <c r="S261" s="91">
        <f t="shared" si="187"/>
        <v>357797.18</v>
      </c>
      <c r="T261" s="236"/>
      <c r="U261" s="236"/>
    </row>
    <row r="262" spans="1:21" x14ac:dyDescent="0.25">
      <c r="A262" s="35"/>
      <c r="B262" s="35"/>
      <c r="C262" s="34"/>
      <c r="D262" s="34"/>
      <c r="E262" s="34"/>
      <c r="F262" s="34"/>
      <c r="G262" s="34"/>
      <c r="H262" s="34"/>
      <c r="I262" s="34"/>
    </row>
    <row r="263" spans="1:21" x14ac:dyDescent="0.25">
      <c r="A263" s="34"/>
      <c r="B263" s="34"/>
      <c r="C263" s="34"/>
      <c r="D263" s="34"/>
      <c r="E263" s="34"/>
      <c r="F263" s="34"/>
      <c r="G263" s="34"/>
      <c r="H263" s="34"/>
      <c r="I263" s="34"/>
    </row>
    <row r="265" spans="1:21" x14ac:dyDescent="0.25">
      <c r="A265" s="34"/>
      <c r="B265" s="34"/>
      <c r="C265" s="34"/>
      <c r="D265" s="34"/>
      <c r="E265" s="34"/>
      <c r="F265" s="34"/>
      <c r="G265" s="34"/>
      <c r="H265" s="34"/>
      <c r="I265" s="34"/>
    </row>
    <row r="267" spans="1:21" x14ac:dyDescent="0.25">
      <c r="L267" s="57"/>
      <c r="M267" s="57"/>
    </row>
  </sheetData>
  <phoneticPr fontId="17" type="noConversion"/>
  <pageMargins left="0.19685039370078741" right="0.19685039370078741" top="0.19685039370078741" bottom="0.19685039370078741" header="0.31496062992125984" footer="0.31496062992125984"/>
  <pageSetup paperSize="9" scale="42" fitToHeight="0" orientation="landscape" cellComments="asDisplayed" r:id="rId1"/>
  <rowBreaks count="3" manualBreakCount="3">
    <brk id="87" max="20" man="1"/>
    <brk id="139" max="20" man="1"/>
    <brk id="173" max="20" man="1"/>
  </rowBreak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0"/>
  <sheetViews>
    <sheetView showGridLines="0" zoomScaleNormal="100" workbookViewId="0">
      <pane xSplit="1" ySplit="11" topLeftCell="B14" activePane="bottomRight" state="frozen"/>
      <selection pane="topRight" activeCell="B1" sqref="B1"/>
      <selection pane="bottomLeft" activeCell="A8" sqref="A8"/>
      <selection pane="bottomRight" activeCell="A5" sqref="A5:N5"/>
    </sheetView>
  </sheetViews>
  <sheetFormatPr defaultColWidth="8.85546875" defaultRowHeight="12" x14ac:dyDescent="0.2"/>
  <cols>
    <col min="1" max="1" width="60.7109375" style="63" customWidth="1"/>
    <col min="2" max="3" width="13.7109375" style="82" customWidth="1"/>
    <col min="4" max="4" width="14.42578125" style="82" customWidth="1"/>
    <col min="5" max="5" width="13.7109375" style="82" customWidth="1"/>
    <col min="6" max="6" width="14" style="82" customWidth="1"/>
    <col min="7" max="7" width="16.5703125" style="82" customWidth="1"/>
    <col min="8" max="8" width="13.7109375" style="63" customWidth="1"/>
    <col min="9" max="9" width="9" style="63" customWidth="1"/>
    <col min="10" max="10" width="9.140625" style="63" customWidth="1"/>
    <col min="11" max="11" width="11.28515625" style="63" customWidth="1"/>
    <col min="12" max="12" width="11.140625" style="63" customWidth="1"/>
    <col min="13" max="14" width="14.85546875" style="63" customWidth="1"/>
    <col min="15" max="15" width="12.28515625" style="63" customWidth="1"/>
    <col min="16" max="16384" width="8.85546875" style="63"/>
  </cols>
  <sheetData>
    <row r="1" spans="1:15" ht="15" x14ac:dyDescent="0.25">
      <c r="A1" s="455" t="s">
        <v>351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3" spans="1:15" x14ac:dyDescent="0.2">
      <c r="A3" s="446" t="s">
        <v>349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</row>
    <row r="4" spans="1:15" ht="12.75" customHeight="1" x14ac:dyDescent="0.2"/>
    <row r="5" spans="1:15" x14ac:dyDescent="0.2">
      <c r="A5" s="446" t="s">
        <v>350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</row>
    <row r="6" spans="1:15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5" hidden="1" x14ac:dyDescent="0.2">
      <c r="A7" s="126"/>
      <c r="B7" s="126"/>
      <c r="C7" s="126"/>
      <c r="D7" s="126"/>
      <c r="E7" s="126"/>
      <c r="F7" s="128"/>
      <c r="G7" s="128"/>
      <c r="H7" s="79"/>
    </row>
    <row r="8" spans="1:15" hidden="1" x14ac:dyDescent="0.2">
      <c r="A8" s="80"/>
      <c r="F8" s="80"/>
      <c r="G8" s="80"/>
      <c r="H8" s="76"/>
    </row>
    <row r="9" spans="1:15" ht="50.25" customHeight="1" x14ac:dyDescent="0.2">
      <c r="A9" s="439" t="s">
        <v>331</v>
      </c>
      <c r="B9" s="439" t="s">
        <v>356</v>
      </c>
      <c r="C9" s="439" t="s">
        <v>357</v>
      </c>
      <c r="D9" s="439" t="s">
        <v>358</v>
      </c>
      <c r="E9" s="439" t="s">
        <v>342</v>
      </c>
      <c r="F9" s="439" t="s">
        <v>359</v>
      </c>
      <c r="G9" s="81"/>
      <c r="H9" s="444"/>
      <c r="I9" s="444"/>
      <c r="J9" s="444"/>
      <c r="K9" s="444"/>
    </row>
    <row r="10" spans="1:15" ht="12" customHeight="1" x14ac:dyDescent="0.2">
      <c r="A10" s="440"/>
      <c r="B10" s="440" t="s">
        <v>287</v>
      </c>
      <c r="C10" s="440"/>
      <c r="D10" s="440"/>
      <c r="E10" s="440"/>
      <c r="F10" s="440"/>
      <c r="G10" s="322"/>
      <c r="H10" s="324"/>
      <c r="I10" s="324"/>
      <c r="J10" s="444"/>
      <c r="K10" s="444"/>
    </row>
    <row r="11" spans="1:15" x14ac:dyDescent="0.2">
      <c r="A11" s="265"/>
      <c r="B11" s="268" t="s">
        <v>291</v>
      </c>
      <c r="C11" s="268" t="s">
        <v>292</v>
      </c>
      <c r="D11" s="268" t="s">
        <v>293</v>
      </c>
      <c r="E11" s="268" t="s">
        <v>325</v>
      </c>
      <c r="F11" s="268" t="s">
        <v>340</v>
      </c>
      <c r="G11" s="326"/>
      <c r="H11" s="325"/>
      <c r="I11" s="325"/>
      <c r="J11" s="325"/>
      <c r="K11" s="325"/>
    </row>
    <row r="12" spans="1:15" hidden="1" x14ac:dyDescent="0.2">
      <c r="A12" s="80"/>
      <c r="F12" s="80"/>
      <c r="G12" s="80"/>
      <c r="H12" s="76"/>
    </row>
    <row r="13" spans="1:15" s="77" customFormat="1" ht="52.9" hidden="1" customHeight="1" x14ac:dyDescent="0.25">
      <c r="A13" s="360" t="s">
        <v>154</v>
      </c>
      <c r="B13" s="360" t="s">
        <v>373</v>
      </c>
      <c r="C13" s="360" t="s">
        <v>357</v>
      </c>
      <c r="D13" s="360" t="s">
        <v>374</v>
      </c>
      <c r="E13" s="360" t="s">
        <v>375</v>
      </c>
      <c r="F13" s="360" t="s">
        <v>376</v>
      </c>
      <c r="G13" s="345"/>
      <c r="H13" s="345"/>
      <c r="I13" s="345"/>
      <c r="J13" s="345"/>
      <c r="K13" s="345"/>
      <c r="L13" s="345"/>
      <c r="M13" s="345"/>
      <c r="N13" s="345"/>
      <c r="O13" s="345"/>
    </row>
    <row r="14" spans="1:15" ht="15" x14ac:dyDescent="0.25">
      <c r="A14" s="84" t="s">
        <v>2</v>
      </c>
      <c r="B14" s="82">
        <v>11030221.040000005</v>
      </c>
      <c r="C14" s="82">
        <v>19282366</v>
      </c>
      <c r="D14" s="82">
        <v>15171125</v>
      </c>
      <c r="E14" s="82">
        <v>16987905</v>
      </c>
      <c r="F14" s="82">
        <v>16422360</v>
      </c>
      <c r="G14"/>
      <c r="H14"/>
      <c r="I14"/>
      <c r="J14"/>
      <c r="K14"/>
      <c r="L14"/>
      <c r="M14"/>
      <c r="N14"/>
      <c r="O14"/>
    </row>
    <row r="15" spans="1:15" ht="15" x14ac:dyDescent="0.25">
      <c r="A15" s="85" t="s">
        <v>115</v>
      </c>
      <c r="B15" s="82">
        <v>11030221.040000005</v>
      </c>
      <c r="C15" s="82">
        <v>19282366</v>
      </c>
      <c r="D15" s="82">
        <v>15171125</v>
      </c>
      <c r="E15" s="82">
        <v>16987905</v>
      </c>
      <c r="F15" s="82">
        <v>16422360</v>
      </c>
      <c r="G15"/>
      <c r="H15"/>
      <c r="I15"/>
      <c r="J15"/>
      <c r="K15"/>
      <c r="L15"/>
      <c r="M15"/>
      <c r="N15"/>
      <c r="O15"/>
    </row>
    <row r="16" spans="1:15" ht="15" x14ac:dyDescent="0.25">
      <c r="A16" s="355" t="s">
        <v>118</v>
      </c>
      <c r="B16" s="321">
        <v>357716.99</v>
      </c>
      <c r="C16" s="321"/>
      <c r="D16" s="321">
        <v>0</v>
      </c>
      <c r="E16" s="321"/>
      <c r="F16" s="321">
        <v>0</v>
      </c>
      <c r="G16"/>
      <c r="H16"/>
      <c r="I16"/>
      <c r="J16"/>
      <c r="K16"/>
      <c r="L16"/>
      <c r="M16"/>
      <c r="N16"/>
      <c r="O16"/>
    </row>
    <row r="17" spans="1:15" ht="15" x14ac:dyDescent="0.25">
      <c r="A17" s="355" t="s">
        <v>117</v>
      </c>
      <c r="B17" s="321">
        <v>0</v>
      </c>
      <c r="C17" s="321"/>
      <c r="D17" s="321"/>
      <c r="E17" s="321"/>
      <c r="F17" s="321"/>
      <c r="G17"/>
      <c r="H17"/>
      <c r="I17"/>
      <c r="J17"/>
      <c r="K17"/>
      <c r="L17"/>
      <c r="M17"/>
      <c r="N17"/>
      <c r="O17"/>
    </row>
    <row r="18" spans="1:15" ht="15" x14ac:dyDescent="0.25">
      <c r="A18" s="356" t="s">
        <v>260</v>
      </c>
      <c r="B18" s="82">
        <v>0</v>
      </c>
      <c r="G18"/>
      <c r="H18"/>
      <c r="I18"/>
      <c r="J18"/>
      <c r="K18"/>
      <c r="L18"/>
      <c r="M18"/>
      <c r="N18"/>
      <c r="O18"/>
    </row>
    <row r="19" spans="1:15" ht="15" x14ac:dyDescent="0.25">
      <c r="A19" s="357" t="s">
        <v>3563</v>
      </c>
      <c r="B19" s="82">
        <v>0</v>
      </c>
      <c r="G19"/>
      <c r="H19"/>
      <c r="I19"/>
      <c r="J19"/>
      <c r="K19"/>
      <c r="L19"/>
      <c r="M19"/>
      <c r="N19"/>
      <c r="O19"/>
    </row>
    <row r="20" spans="1:15" ht="15" x14ac:dyDescent="0.25">
      <c r="A20" s="361" t="s">
        <v>178</v>
      </c>
      <c r="B20" s="82">
        <v>0</v>
      </c>
      <c r="G20"/>
      <c r="H20"/>
      <c r="I20"/>
      <c r="J20"/>
      <c r="K20"/>
      <c r="L20"/>
      <c r="M20"/>
      <c r="N20"/>
      <c r="O20"/>
    </row>
    <row r="21" spans="1:15" ht="15" x14ac:dyDescent="0.25">
      <c r="A21" s="289" t="s">
        <v>240</v>
      </c>
      <c r="B21" s="82">
        <v>0</v>
      </c>
      <c r="G21"/>
      <c r="H21"/>
      <c r="I21"/>
      <c r="J21"/>
      <c r="K21"/>
      <c r="L21"/>
      <c r="M21"/>
      <c r="N21"/>
      <c r="O21"/>
    </row>
    <row r="22" spans="1:15" ht="15" x14ac:dyDescent="0.25">
      <c r="A22" s="355" t="s">
        <v>3550</v>
      </c>
      <c r="B22" s="82">
        <v>102361.09999999999</v>
      </c>
      <c r="C22" s="82">
        <v>10000</v>
      </c>
      <c r="D22" s="82">
        <v>10000</v>
      </c>
      <c r="E22" s="82">
        <v>12000</v>
      </c>
      <c r="F22" s="82">
        <v>12000</v>
      </c>
      <c r="G22"/>
      <c r="H22"/>
      <c r="I22"/>
      <c r="J22"/>
      <c r="K22"/>
      <c r="L22"/>
      <c r="M22"/>
      <c r="N22"/>
      <c r="O22"/>
    </row>
    <row r="23" spans="1:15" ht="15" x14ac:dyDescent="0.25">
      <c r="A23" s="355" t="s">
        <v>116</v>
      </c>
      <c r="B23" s="321">
        <v>10570142.950000003</v>
      </c>
      <c r="C23" s="321">
        <v>19272366</v>
      </c>
      <c r="D23" s="321">
        <v>15161125</v>
      </c>
      <c r="E23" s="321">
        <v>16975905</v>
      </c>
      <c r="F23" s="321">
        <v>16410360</v>
      </c>
      <c r="G23"/>
      <c r="H23"/>
      <c r="I23"/>
      <c r="J23"/>
      <c r="K23"/>
      <c r="L23"/>
      <c r="M23"/>
      <c r="N23"/>
      <c r="O23"/>
    </row>
    <row r="24" spans="1:15" ht="24.75" x14ac:dyDescent="0.25">
      <c r="A24" s="356" t="s">
        <v>257</v>
      </c>
      <c r="B24" s="82">
        <v>10570142.950000003</v>
      </c>
      <c r="C24" s="82">
        <v>19272366</v>
      </c>
      <c r="D24" s="82">
        <v>15161125</v>
      </c>
      <c r="E24" s="82">
        <v>16975905</v>
      </c>
      <c r="F24" s="82">
        <v>16410360</v>
      </c>
      <c r="G24"/>
      <c r="H24"/>
      <c r="I24"/>
      <c r="J24"/>
      <c r="K24"/>
      <c r="L24"/>
      <c r="M24"/>
      <c r="N24"/>
      <c r="O24"/>
    </row>
    <row r="25" spans="1:15" ht="15" x14ac:dyDescent="0.25">
      <c r="A25" s="357" t="s">
        <v>3562</v>
      </c>
      <c r="B25" s="82">
        <v>10570142.950000003</v>
      </c>
      <c r="C25" s="82">
        <v>14637366</v>
      </c>
      <c r="D25" s="82">
        <v>15161125</v>
      </c>
      <c r="E25" s="82">
        <v>16975905</v>
      </c>
      <c r="F25" s="82">
        <v>16410360</v>
      </c>
      <c r="G25"/>
      <c r="H25"/>
      <c r="I25"/>
      <c r="J25"/>
      <c r="K25"/>
      <c r="L25"/>
      <c r="M25"/>
      <c r="N25"/>
      <c r="O25"/>
    </row>
    <row r="26" spans="1:15" ht="15" x14ac:dyDescent="0.25">
      <c r="A26" s="361" t="s">
        <v>167</v>
      </c>
      <c r="B26" s="82">
        <v>7077755.8399999999</v>
      </c>
      <c r="C26" s="82">
        <v>8990388</v>
      </c>
      <c r="D26" s="82">
        <v>10005000</v>
      </c>
      <c r="E26" s="82">
        <v>10917000</v>
      </c>
      <c r="F26" s="82">
        <v>11688000</v>
      </c>
      <c r="G26"/>
      <c r="H26"/>
      <c r="I26"/>
      <c r="J26"/>
      <c r="K26"/>
      <c r="L26"/>
      <c r="M26"/>
      <c r="N26"/>
      <c r="O26"/>
    </row>
    <row r="27" spans="1:15" ht="27" customHeight="1" x14ac:dyDescent="0.25">
      <c r="A27" s="289" t="s">
        <v>184</v>
      </c>
      <c r="B27" s="82">
        <v>7054804.0499999998</v>
      </c>
      <c r="C27" s="82">
        <v>8960388</v>
      </c>
      <c r="D27" s="82">
        <v>9975000</v>
      </c>
      <c r="E27" s="82">
        <v>10887000</v>
      </c>
      <c r="F27" s="82">
        <v>11658000</v>
      </c>
      <c r="G27"/>
      <c r="H27"/>
      <c r="I27"/>
      <c r="J27"/>
      <c r="K27"/>
      <c r="L27"/>
      <c r="M27"/>
      <c r="N27"/>
      <c r="O27"/>
    </row>
    <row r="28" spans="1:15" ht="27" customHeight="1" x14ac:dyDescent="0.25">
      <c r="A28" s="289" t="s">
        <v>185</v>
      </c>
      <c r="B28" s="82">
        <v>22951.79</v>
      </c>
      <c r="C28" s="82">
        <v>30000</v>
      </c>
      <c r="D28" s="82">
        <v>30000</v>
      </c>
      <c r="E28" s="82">
        <v>30000</v>
      </c>
      <c r="F28" s="82">
        <v>30000</v>
      </c>
      <c r="G28"/>
      <c r="H28"/>
      <c r="I28"/>
      <c r="J28"/>
      <c r="K28"/>
      <c r="L28"/>
      <c r="M28"/>
      <c r="N28"/>
      <c r="O28"/>
    </row>
    <row r="29" spans="1:15" ht="27" customHeight="1" x14ac:dyDescent="0.25">
      <c r="A29" s="361" t="s">
        <v>168</v>
      </c>
      <c r="B29" s="82">
        <v>270858.58</v>
      </c>
      <c r="C29" s="82">
        <v>277600</v>
      </c>
      <c r="D29" s="82">
        <v>208200</v>
      </c>
      <c r="E29" s="82">
        <v>235800</v>
      </c>
      <c r="F29" s="82">
        <v>218880</v>
      </c>
      <c r="G29"/>
      <c r="H29"/>
      <c r="I29"/>
      <c r="J29"/>
      <c r="K29"/>
      <c r="L29"/>
      <c r="M29"/>
      <c r="N29"/>
      <c r="O29"/>
    </row>
    <row r="30" spans="1:15" ht="27" customHeight="1" x14ac:dyDescent="0.25">
      <c r="A30" s="289" t="s">
        <v>186</v>
      </c>
      <c r="B30" s="82">
        <v>270858.58</v>
      </c>
      <c r="C30" s="82">
        <v>277600</v>
      </c>
      <c r="D30" s="82">
        <v>208200</v>
      </c>
      <c r="E30" s="82">
        <v>235800</v>
      </c>
      <c r="F30" s="82">
        <v>218880</v>
      </c>
      <c r="G30"/>
      <c r="H30"/>
      <c r="I30"/>
      <c r="J30"/>
      <c r="K30"/>
      <c r="L30"/>
      <c r="M30"/>
      <c r="N30"/>
      <c r="O30"/>
    </row>
    <row r="31" spans="1:15" ht="27" customHeight="1" x14ac:dyDescent="0.25">
      <c r="A31" s="361" t="s">
        <v>169</v>
      </c>
      <c r="B31" s="82">
        <v>1153020.32</v>
      </c>
      <c r="C31" s="82">
        <v>1483400</v>
      </c>
      <c r="D31" s="82">
        <v>1650825</v>
      </c>
      <c r="E31" s="82">
        <v>1801305</v>
      </c>
      <c r="F31" s="82">
        <v>1928520</v>
      </c>
      <c r="G31"/>
      <c r="H31"/>
      <c r="I31"/>
      <c r="J31"/>
      <c r="K31"/>
      <c r="L31"/>
      <c r="M31"/>
      <c r="N31"/>
      <c r="O31"/>
    </row>
    <row r="32" spans="1:15" ht="27" customHeight="1" x14ac:dyDescent="0.25">
      <c r="A32" s="289" t="s">
        <v>187</v>
      </c>
      <c r="B32" s="82">
        <v>1153020.32</v>
      </c>
      <c r="C32" s="82">
        <v>1483400</v>
      </c>
      <c r="D32" s="82">
        <v>1650825</v>
      </c>
      <c r="E32" s="82">
        <v>1801305</v>
      </c>
      <c r="F32" s="82">
        <v>1928520</v>
      </c>
      <c r="G32"/>
      <c r="H32"/>
      <c r="I32"/>
      <c r="J32"/>
      <c r="K32"/>
      <c r="L32"/>
      <c r="M32"/>
      <c r="N32"/>
      <c r="O32"/>
    </row>
    <row r="33" spans="1:15" ht="27" customHeight="1" x14ac:dyDescent="0.25">
      <c r="A33" s="361" t="s">
        <v>170</v>
      </c>
      <c r="B33" s="82">
        <v>282545.82</v>
      </c>
      <c r="C33" s="82">
        <v>370000</v>
      </c>
      <c r="D33" s="82">
        <v>366000</v>
      </c>
      <c r="E33" s="82">
        <v>377000</v>
      </c>
      <c r="F33" s="82">
        <v>380000</v>
      </c>
      <c r="G33"/>
      <c r="H33"/>
      <c r="I33"/>
      <c r="J33"/>
      <c r="K33"/>
      <c r="L33"/>
      <c r="M33"/>
      <c r="N33"/>
      <c r="O33"/>
    </row>
    <row r="34" spans="1:15" ht="27" customHeight="1" x14ac:dyDescent="0.25">
      <c r="A34" s="289" t="s">
        <v>230</v>
      </c>
      <c r="B34" s="82">
        <v>90346.67</v>
      </c>
      <c r="C34" s="82">
        <v>120000</v>
      </c>
      <c r="D34" s="82">
        <v>120000</v>
      </c>
      <c r="E34" s="82">
        <v>120000</v>
      </c>
      <c r="F34" s="82">
        <v>120000</v>
      </c>
      <c r="G34"/>
      <c r="H34"/>
      <c r="I34"/>
      <c r="J34"/>
      <c r="K34"/>
      <c r="L34"/>
      <c r="M34"/>
      <c r="N34"/>
      <c r="O34"/>
    </row>
    <row r="35" spans="1:15" ht="27" customHeight="1" x14ac:dyDescent="0.25">
      <c r="A35" s="289" t="s">
        <v>189</v>
      </c>
      <c r="B35" s="82">
        <v>173039.23</v>
      </c>
      <c r="C35" s="82">
        <v>196000</v>
      </c>
      <c r="D35" s="82">
        <v>191000</v>
      </c>
      <c r="E35" s="82">
        <v>200000</v>
      </c>
      <c r="F35" s="82">
        <v>200000</v>
      </c>
      <c r="G35"/>
      <c r="H35"/>
      <c r="I35"/>
      <c r="J35"/>
      <c r="K35"/>
      <c r="L35"/>
      <c r="M35"/>
      <c r="N35"/>
      <c r="O35"/>
    </row>
    <row r="36" spans="1:15" ht="27" customHeight="1" x14ac:dyDescent="0.25">
      <c r="A36" s="289" t="s">
        <v>231</v>
      </c>
      <c r="B36" s="82">
        <v>19159.919999999998</v>
      </c>
      <c r="C36" s="82">
        <v>54000</v>
      </c>
      <c r="D36" s="82">
        <v>55000</v>
      </c>
      <c r="E36" s="82">
        <v>57000</v>
      </c>
      <c r="F36" s="82">
        <v>60000</v>
      </c>
      <c r="G36"/>
      <c r="H36"/>
      <c r="I36"/>
      <c r="J36"/>
      <c r="K36"/>
      <c r="L36"/>
      <c r="M36"/>
      <c r="N36"/>
      <c r="O36"/>
    </row>
    <row r="37" spans="1:15" ht="27" customHeight="1" x14ac:dyDescent="0.25">
      <c r="A37" s="289" t="s">
        <v>368</v>
      </c>
      <c r="B37" s="82">
        <v>0</v>
      </c>
      <c r="C37" s="82">
        <v>0</v>
      </c>
      <c r="D37" s="82">
        <v>0</v>
      </c>
      <c r="E37" s="82">
        <v>0</v>
      </c>
      <c r="F37" s="82">
        <v>0</v>
      </c>
      <c r="G37"/>
      <c r="H37"/>
      <c r="I37"/>
      <c r="J37"/>
      <c r="K37"/>
      <c r="L37"/>
      <c r="M37"/>
      <c r="N37"/>
      <c r="O37"/>
    </row>
    <row r="38" spans="1:15" ht="27" customHeight="1" x14ac:dyDescent="0.25">
      <c r="A38" s="361" t="s">
        <v>171</v>
      </c>
      <c r="B38" s="82">
        <v>216094.24</v>
      </c>
      <c r="C38" s="82">
        <v>311150</v>
      </c>
      <c r="D38" s="82">
        <v>314950</v>
      </c>
      <c r="E38" s="82">
        <v>335450</v>
      </c>
      <c r="F38" s="82">
        <v>337450</v>
      </c>
      <c r="G38"/>
      <c r="H38"/>
      <c r="I38"/>
      <c r="J38"/>
      <c r="K38"/>
      <c r="L38"/>
      <c r="M38"/>
      <c r="N38"/>
      <c r="O38"/>
    </row>
    <row r="39" spans="1:15" ht="27" customHeight="1" x14ac:dyDescent="0.25">
      <c r="A39" s="289" t="s">
        <v>232</v>
      </c>
      <c r="B39" s="82">
        <v>70159.520000000004</v>
      </c>
      <c r="C39" s="82">
        <v>73000</v>
      </c>
      <c r="D39" s="82">
        <v>83000</v>
      </c>
      <c r="E39" s="82">
        <v>95000</v>
      </c>
      <c r="F39" s="82">
        <v>105000</v>
      </c>
      <c r="G39"/>
      <c r="H39"/>
      <c r="I39"/>
      <c r="J39"/>
      <c r="K39"/>
      <c r="L39"/>
      <c r="M39"/>
      <c r="N39"/>
      <c r="O39"/>
    </row>
    <row r="40" spans="1:15" ht="27" customHeight="1" x14ac:dyDescent="0.25">
      <c r="A40" s="289" t="s">
        <v>233</v>
      </c>
      <c r="B40" s="82">
        <v>132477.20000000001</v>
      </c>
      <c r="C40" s="82">
        <v>214000</v>
      </c>
      <c r="D40" s="82">
        <v>216000</v>
      </c>
      <c r="E40" s="82">
        <v>218600</v>
      </c>
      <c r="F40" s="82">
        <v>218600</v>
      </c>
      <c r="G40"/>
      <c r="H40"/>
      <c r="I40"/>
      <c r="J40"/>
      <c r="K40"/>
      <c r="L40"/>
      <c r="M40"/>
      <c r="N40"/>
      <c r="O40"/>
    </row>
    <row r="41" spans="1:15" ht="27" customHeight="1" x14ac:dyDescent="0.25">
      <c r="A41" s="289" t="s">
        <v>195</v>
      </c>
      <c r="B41" s="82">
        <v>319.75</v>
      </c>
      <c r="C41" s="82">
        <v>2700</v>
      </c>
      <c r="D41" s="82">
        <v>2700</v>
      </c>
      <c r="E41" s="82">
        <v>2700</v>
      </c>
      <c r="F41" s="82">
        <v>2700</v>
      </c>
      <c r="G41"/>
      <c r="H41"/>
      <c r="I41"/>
      <c r="J41"/>
      <c r="K41"/>
      <c r="L41"/>
      <c r="M41"/>
      <c r="N41"/>
      <c r="O41"/>
    </row>
    <row r="42" spans="1:15" ht="27" customHeight="1" x14ac:dyDescent="0.25">
      <c r="A42" s="289" t="s">
        <v>234</v>
      </c>
      <c r="B42" s="82">
        <v>10438.77</v>
      </c>
      <c r="C42" s="82">
        <v>18000</v>
      </c>
      <c r="D42" s="82">
        <v>10100</v>
      </c>
      <c r="E42" s="82">
        <v>16000</v>
      </c>
      <c r="F42" s="82">
        <v>8000</v>
      </c>
      <c r="G42"/>
      <c r="H42"/>
      <c r="I42"/>
      <c r="J42"/>
      <c r="K42"/>
      <c r="L42"/>
      <c r="M42"/>
      <c r="N42"/>
      <c r="O42"/>
    </row>
    <row r="43" spans="1:15" ht="27" customHeight="1" x14ac:dyDescent="0.25">
      <c r="A43" s="289" t="s">
        <v>197</v>
      </c>
      <c r="B43" s="82">
        <v>2699</v>
      </c>
      <c r="C43" s="82">
        <v>3450</v>
      </c>
      <c r="D43" s="82">
        <v>3150</v>
      </c>
      <c r="E43" s="82">
        <v>3150</v>
      </c>
      <c r="F43" s="82">
        <v>3150</v>
      </c>
      <c r="G43"/>
      <c r="H43"/>
      <c r="I43"/>
      <c r="J43"/>
      <c r="K43"/>
      <c r="L43"/>
      <c r="M43"/>
      <c r="N43"/>
      <c r="O43"/>
    </row>
    <row r="44" spans="1:15" ht="27" customHeight="1" x14ac:dyDescent="0.25">
      <c r="A44" s="361" t="s">
        <v>132</v>
      </c>
      <c r="B44" s="82">
        <v>964223.47</v>
      </c>
      <c r="C44" s="82">
        <v>1104435</v>
      </c>
      <c r="D44" s="82">
        <v>1107700</v>
      </c>
      <c r="E44" s="82">
        <v>1204550</v>
      </c>
      <c r="F44" s="82">
        <v>1254310</v>
      </c>
      <c r="G44"/>
      <c r="H44"/>
      <c r="I44"/>
      <c r="J44"/>
      <c r="K44"/>
      <c r="L44"/>
      <c r="M44"/>
      <c r="N44"/>
      <c r="O44"/>
    </row>
    <row r="45" spans="1:15" ht="27" customHeight="1" x14ac:dyDescent="0.25">
      <c r="A45" s="289" t="s">
        <v>235</v>
      </c>
      <c r="B45" s="82">
        <v>84037.53</v>
      </c>
      <c r="C45" s="82">
        <v>109000</v>
      </c>
      <c r="D45" s="82">
        <v>160000</v>
      </c>
      <c r="E45" s="82">
        <v>130000</v>
      </c>
      <c r="F45" s="82">
        <v>160000</v>
      </c>
      <c r="G45"/>
      <c r="H45"/>
      <c r="I45"/>
      <c r="J45"/>
      <c r="K45"/>
      <c r="L45"/>
      <c r="M45"/>
      <c r="N45"/>
      <c r="O45"/>
    </row>
    <row r="46" spans="1:15" ht="27" customHeight="1" x14ac:dyDescent="0.25">
      <c r="A46" s="289" t="s">
        <v>152</v>
      </c>
      <c r="B46" s="82">
        <v>106598.72</v>
      </c>
      <c r="C46" s="82">
        <v>175500</v>
      </c>
      <c r="D46" s="82">
        <v>78900</v>
      </c>
      <c r="E46" s="82">
        <v>73900</v>
      </c>
      <c r="F46" s="82">
        <v>74300</v>
      </c>
      <c r="G46"/>
      <c r="H46"/>
      <c r="I46"/>
      <c r="J46"/>
      <c r="K46"/>
      <c r="L46"/>
      <c r="M46"/>
      <c r="N46"/>
      <c r="O46"/>
    </row>
    <row r="47" spans="1:15" ht="27" customHeight="1" x14ac:dyDescent="0.25">
      <c r="A47" s="289" t="s">
        <v>200</v>
      </c>
      <c r="B47" s="82">
        <v>7294.57</v>
      </c>
      <c r="C47" s="82">
        <v>12000</v>
      </c>
      <c r="D47" s="82">
        <v>8500</v>
      </c>
      <c r="E47" s="82">
        <v>8500</v>
      </c>
      <c r="F47" s="82">
        <v>8500</v>
      </c>
      <c r="G47"/>
      <c r="H47"/>
      <c r="I47"/>
      <c r="J47"/>
      <c r="K47"/>
      <c r="L47"/>
      <c r="M47"/>
      <c r="N47"/>
      <c r="O47"/>
    </row>
    <row r="48" spans="1:15" ht="27" customHeight="1" x14ac:dyDescent="0.25">
      <c r="A48" s="289" t="s">
        <v>201</v>
      </c>
      <c r="B48" s="82">
        <v>52137.66</v>
      </c>
      <c r="C48" s="82">
        <v>53000</v>
      </c>
      <c r="D48" s="82">
        <v>53000</v>
      </c>
      <c r="E48" s="82">
        <v>53000</v>
      </c>
      <c r="F48" s="82">
        <v>53000</v>
      </c>
      <c r="G48"/>
      <c r="H48"/>
      <c r="I48"/>
      <c r="J48"/>
      <c r="K48"/>
      <c r="L48"/>
      <c r="M48"/>
      <c r="N48"/>
      <c r="O48"/>
    </row>
    <row r="49" spans="1:15" ht="27" customHeight="1" x14ac:dyDescent="0.25">
      <c r="A49" s="289" t="s">
        <v>143</v>
      </c>
      <c r="B49" s="82">
        <v>264970.57</v>
      </c>
      <c r="C49" s="82">
        <v>291290</v>
      </c>
      <c r="D49" s="82">
        <v>224250</v>
      </c>
      <c r="E49" s="82">
        <v>170500</v>
      </c>
      <c r="F49" s="82">
        <v>170500</v>
      </c>
      <c r="G49"/>
      <c r="H49"/>
      <c r="I49"/>
      <c r="J49"/>
      <c r="K49"/>
      <c r="L49"/>
      <c r="M49"/>
      <c r="N49"/>
      <c r="O49"/>
    </row>
    <row r="50" spans="1:15" ht="27" customHeight="1" x14ac:dyDescent="0.25">
      <c r="A50" s="289" t="s">
        <v>203</v>
      </c>
      <c r="B50" s="82">
        <v>14871.29</v>
      </c>
      <c r="C50" s="82">
        <v>23000</v>
      </c>
      <c r="D50" s="82">
        <v>27800</v>
      </c>
      <c r="E50" s="82">
        <v>2400</v>
      </c>
      <c r="F50" s="82">
        <v>53760</v>
      </c>
      <c r="G50"/>
      <c r="H50"/>
      <c r="I50"/>
      <c r="J50"/>
      <c r="K50"/>
      <c r="L50"/>
      <c r="M50"/>
      <c r="N50"/>
      <c r="O50"/>
    </row>
    <row r="51" spans="1:15" ht="27" customHeight="1" x14ac:dyDescent="0.25">
      <c r="A51" s="289" t="s">
        <v>236</v>
      </c>
      <c r="B51" s="82">
        <v>27745.48</v>
      </c>
      <c r="C51" s="82">
        <v>40000</v>
      </c>
      <c r="D51" s="82">
        <v>40000</v>
      </c>
      <c r="E51" s="82">
        <v>40000</v>
      </c>
      <c r="F51" s="82">
        <v>40000</v>
      </c>
      <c r="G51"/>
      <c r="H51"/>
      <c r="I51"/>
      <c r="J51"/>
      <c r="K51"/>
      <c r="L51"/>
      <c r="M51"/>
      <c r="N51"/>
      <c r="O51"/>
    </row>
    <row r="52" spans="1:15" ht="27" customHeight="1" x14ac:dyDescent="0.25">
      <c r="A52" s="289" t="s">
        <v>153</v>
      </c>
      <c r="B52" s="82">
        <v>223698.57</v>
      </c>
      <c r="C52" s="82">
        <v>203000</v>
      </c>
      <c r="D52" s="82">
        <v>223250</v>
      </c>
      <c r="E52" s="82">
        <v>253250</v>
      </c>
      <c r="F52" s="82">
        <v>223250</v>
      </c>
      <c r="G52"/>
      <c r="H52"/>
      <c r="I52"/>
      <c r="J52"/>
      <c r="K52"/>
      <c r="L52"/>
      <c r="M52"/>
      <c r="N52"/>
      <c r="O52"/>
    </row>
    <row r="53" spans="1:15" ht="27" customHeight="1" x14ac:dyDescent="0.25">
      <c r="A53" s="289" t="s">
        <v>237</v>
      </c>
      <c r="B53" s="82">
        <v>182869.08</v>
      </c>
      <c r="C53" s="82">
        <v>197645</v>
      </c>
      <c r="D53" s="82">
        <v>292000</v>
      </c>
      <c r="E53" s="82">
        <v>473000</v>
      </c>
      <c r="F53" s="82">
        <v>471000</v>
      </c>
      <c r="G53"/>
      <c r="H53"/>
      <c r="I53"/>
      <c r="J53"/>
      <c r="K53"/>
      <c r="L53"/>
      <c r="M53"/>
      <c r="N53"/>
      <c r="O53"/>
    </row>
    <row r="54" spans="1:15" ht="27" customHeight="1" x14ac:dyDescent="0.25">
      <c r="A54" s="361" t="s">
        <v>173</v>
      </c>
      <c r="B54" s="82">
        <v>73409.06</v>
      </c>
      <c r="C54" s="82">
        <v>133750</v>
      </c>
      <c r="D54" s="82">
        <v>109500</v>
      </c>
      <c r="E54" s="82">
        <v>107500</v>
      </c>
      <c r="F54" s="82">
        <v>108500</v>
      </c>
      <c r="G54"/>
      <c r="H54"/>
      <c r="I54"/>
      <c r="J54"/>
      <c r="K54"/>
      <c r="L54"/>
      <c r="M54"/>
      <c r="N54"/>
      <c r="O54"/>
    </row>
    <row r="55" spans="1:15" ht="27" customHeight="1" x14ac:dyDescent="0.25">
      <c r="A55" s="289" t="s">
        <v>208</v>
      </c>
      <c r="B55" s="82">
        <v>19324.080000000002</v>
      </c>
      <c r="C55" s="82">
        <v>20000</v>
      </c>
      <c r="D55" s="82">
        <v>25000</v>
      </c>
      <c r="E55" s="82">
        <v>25000</v>
      </c>
      <c r="F55" s="82">
        <v>25000</v>
      </c>
      <c r="G55"/>
      <c r="H55"/>
      <c r="I55"/>
      <c r="J55"/>
      <c r="K55"/>
      <c r="L55"/>
      <c r="M55"/>
      <c r="N55"/>
      <c r="O55"/>
    </row>
    <row r="56" spans="1:15" ht="27" customHeight="1" x14ac:dyDescent="0.25">
      <c r="A56" s="289" t="s">
        <v>209</v>
      </c>
      <c r="B56" s="82">
        <v>9654.2699999999986</v>
      </c>
      <c r="C56" s="82">
        <v>11500</v>
      </c>
      <c r="D56" s="82">
        <v>16700</v>
      </c>
      <c r="E56" s="82">
        <v>16700</v>
      </c>
      <c r="F56" s="82">
        <v>16700</v>
      </c>
      <c r="G56"/>
      <c r="H56"/>
      <c r="I56"/>
      <c r="J56"/>
      <c r="K56"/>
      <c r="L56"/>
      <c r="M56"/>
      <c r="N56"/>
      <c r="O56"/>
    </row>
    <row r="57" spans="1:15" ht="27" customHeight="1" x14ac:dyDescent="0.25">
      <c r="A57" s="289" t="s">
        <v>210</v>
      </c>
      <c r="B57" s="82">
        <v>22071.93</v>
      </c>
      <c r="C57" s="82">
        <v>80000</v>
      </c>
      <c r="D57" s="82">
        <v>40000</v>
      </c>
      <c r="E57" s="82">
        <v>40000</v>
      </c>
      <c r="F57" s="82">
        <v>40000</v>
      </c>
      <c r="G57"/>
      <c r="H57"/>
      <c r="I57"/>
      <c r="J57"/>
      <c r="K57"/>
      <c r="L57"/>
      <c r="M57"/>
      <c r="N57"/>
      <c r="O57"/>
    </row>
    <row r="58" spans="1:15" ht="27" customHeight="1" x14ac:dyDescent="0.25">
      <c r="A58" s="289" t="s">
        <v>211</v>
      </c>
      <c r="B58" s="82">
        <v>2791.73</v>
      </c>
      <c r="C58" s="82">
        <v>2700</v>
      </c>
      <c r="D58" s="82">
        <v>3000</v>
      </c>
      <c r="E58" s="82">
        <v>3000</v>
      </c>
      <c r="F58" s="82">
        <v>3000</v>
      </c>
      <c r="G58"/>
      <c r="H58"/>
      <c r="I58"/>
      <c r="J58"/>
      <c r="K58"/>
      <c r="L58"/>
      <c r="M58"/>
      <c r="N58"/>
      <c r="O58"/>
    </row>
    <row r="59" spans="1:15" ht="27" customHeight="1" x14ac:dyDescent="0.25">
      <c r="A59" s="289" t="s">
        <v>238</v>
      </c>
      <c r="B59" s="82">
        <v>10419.08</v>
      </c>
      <c r="C59" s="82">
        <v>9550</v>
      </c>
      <c r="D59" s="82">
        <v>14800</v>
      </c>
      <c r="E59" s="82">
        <v>14800</v>
      </c>
      <c r="F59" s="82">
        <v>14800</v>
      </c>
      <c r="G59"/>
      <c r="H59"/>
      <c r="I59"/>
      <c r="J59"/>
      <c r="K59"/>
      <c r="L59"/>
      <c r="M59"/>
      <c r="N59"/>
      <c r="O59"/>
    </row>
    <row r="60" spans="1:15" ht="27" customHeight="1" x14ac:dyDescent="0.25">
      <c r="A60" s="289" t="s">
        <v>239</v>
      </c>
      <c r="B60" s="82">
        <v>9147.9699999999993</v>
      </c>
      <c r="C60" s="82">
        <v>10000</v>
      </c>
      <c r="D60" s="82">
        <v>10000</v>
      </c>
      <c r="E60" s="82">
        <v>8000</v>
      </c>
      <c r="F60" s="82">
        <v>9000</v>
      </c>
      <c r="G60"/>
      <c r="H60"/>
      <c r="I60"/>
      <c r="J60"/>
      <c r="K60"/>
      <c r="L60"/>
      <c r="M60"/>
      <c r="N60"/>
      <c r="O60"/>
    </row>
    <row r="61" spans="1:15" ht="27" customHeight="1" x14ac:dyDescent="0.25">
      <c r="A61" s="361" t="s">
        <v>174</v>
      </c>
      <c r="B61" s="82">
        <v>10820.16</v>
      </c>
      <c r="C61" s="82">
        <v>6800</v>
      </c>
      <c r="D61" s="82">
        <v>2450</v>
      </c>
      <c r="G61"/>
      <c r="H61"/>
      <c r="I61"/>
      <c r="J61"/>
      <c r="K61"/>
      <c r="L61"/>
      <c r="M61"/>
      <c r="N61"/>
      <c r="O61"/>
    </row>
    <row r="62" spans="1:15" ht="27" customHeight="1" x14ac:dyDescent="0.25">
      <c r="A62" s="289" t="s">
        <v>242</v>
      </c>
      <c r="B62" s="82">
        <v>10820.16</v>
      </c>
      <c r="C62" s="82">
        <v>6800</v>
      </c>
      <c r="D62" s="82">
        <v>2450</v>
      </c>
      <c r="G62"/>
      <c r="H62"/>
      <c r="I62"/>
      <c r="J62"/>
      <c r="K62"/>
      <c r="L62"/>
      <c r="M62"/>
      <c r="N62"/>
      <c r="O62"/>
    </row>
    <row r="63" spans="1:15" ht="27" customHeight="1" x14ac:dyDescent="0.25">
      <c r="A63" s="361" t="s">
        <v>175</v>
      </c>
      <c r="B63" s="82">
        <v>0</v>
      </c>
      <c r="C63" s="82">
        <v>250</v>
      </c>
      <c r="D63" s="82">
        <v>150</v>
      </c>
      <c r="E63" s="82">
        <v>150</v>
      </c>
      <c r="F63" s="82">
        <v>150</v>
      </c>
      <c r="G63"/>
      <c r="H63"/>
      <c r="I63"/>
      <c r="J63"/>
      <c r="K63"/>
      <c r="L63"/>
      <c r="M63"/>
      <c r="N63"/>
      <c r="O63"/>
    </row>
    <row r="64" spans="1:15" ht="27" customHeight="1" x14ac:dyDescent="0.25">
      <c r="A64" s="289" t="s">
        <v>369</v>
      </c>
      <c r="B64" s="82">
        <v>0</v>
      </c>
      <c r="C64" s="82">
        <v>0</v>
      </c>
      <c r="D64" s="82">
        <v>0</v>
      </c>
      <c r="E64" s="82">
        <v>0</v>
      </c>
      <c r="F64" s="82">
        <v>0</v>
      </c>
      <c r="G64"/>
      <c r="H64"/>
      <c r="I64"/>
      <c r="J64"/>
      <c r="K64"/>
      <c r="L64"/>
      <c r="M64"/>
      <c r="N64"/>
      <c r="O64"/>
    </row>
    <row r="65" spans="1:15" ht="27" customHeight="1" x14ac:dyDescent="0.25">
      <c r="A65" s="289" t="s">
        <v>394</v>
      </c>
      <c r="B65" s="82">
        <v>0</v>
      </c>
      <c r="C65" s="82">
        <v>250</v>
      </c>
      <c r="D65" s="82">
        <v>150</v>
      </c>
      <c r="E65" s="82">
        <v>150</v>
      </c>
      <c r="F65" s="82">
        <v>150</v>
      </c>
      <c r="G65"/>
      <c r="H65"/>
      <c r="I65"/>
      <c r="J65"/>
      <c r="K65"/>
      <c r="L65"/>
      <c r="M65"/>
      <c r="N65"/>
      <c r="O65"/>
    </row>
    <row r="66" spans="1:15" ht="27" customHeight="1" x14ac:dyDescent="0.25">
      <c r="A66" s="361" t="s">
        <v>176</v>
      </c>
      <c r="B66" s="82">
        <v>2389.0100000000002</v>
      </c>
      <c r="C66" s="82">
        <v>11000</v>
      </c>
      <c r="D66" s="82">
        <v>11000</v>
      </c>
      <c r="E66" s="82">
        <v>11000</v>
      </c>
      <c r="F66" s="82">
        <v>11000</v>
      </c>
      <c r="G66"/>
      <c r="H66"/>
      <c r="I66"/>
      <c r="J66"/>
      <c r="K66"/>
      <c r="L66"/>
      <c r="M66"/>
      <c r="N66"/>
      <c r="O66"/>
    </row>
    <row r="67" spans="1:15" ht="27" customHeight="1" x14ac:dyDescent="0.25">
      <c r="A67" s="289" t="s">
        <v>217</v>
      </c>
      <c r="B67" s="82">
        <v>2389.0100000000002</v>
      </c>
      <c r="C67" s="82">
        <v>11000</v>
      </c>
      <c r="D67" s="82">
        <v>11000</v>
      </c>
      <c r="E67" s="82">
        <v>11000</v>
      </c>
      <c r="F67" s="82">
        <v>11000</v>
      </c>
      <c r="G67"/>
      <c r="H67"/>
      <c r="I67"/>
      <c r="J67"/>
      <c r="K67"/>
      <c r="L67"/>
      <c r="M67"/>
      <c r="N67"/>
      <c r="O67"/>
    </row>
    <row r="68" spans="1:15" ht="27" customHeight="1" x14ac:dyDescent="0.25">
      <c r="A68" s="361" t="s">
        <v>177</v>
      </c>
      <c r="B68" s="82">
        <v>550</v>
      </c>
      <c r="C68" s="82">
        <v>0</v>
      </c>
      <c r="D68" s="82">
        <v>50550</v>
      </c>
      <c r="E68" s="82">
        <v>50550</v>
      </c>
      <c r="F68" s="82">
        <v>550</v>
      </c>
      <c r="G68"/>
      <c r="H68"/>
      <c r="I68"/>
      <c r="J68"/>
      <c r="K68"/>
      <c r="L68"/>
      <c r="M68"/>
      <c r="N68"/>
      <c r="O68"/>
    </row>
    <row r="69" spans="1:15" ht="27" customHeight="1" x14ac:dyDescent="0.25">
      <c r="A69" s="289" t="s">
        <v>251</v>
      </c>
      <c r="B69" s="82">
        <v>550</v>
      </c>
      <c r="C69" s="82">
        <v>0</v>
      </c>
      <c r="D69" s="82">
        <v>50550</v>
      </c>
      <c r="E69" s="82">
        <v>50550</v>
      </c>
      <c r="F69" s="82">
        <v>550</v>
      </c>
      <c r="G69"/>
      <c r="H69"/>
      <c r="I69"/>
      <c r="J69"/>
      <c r="K69"/>
      <c r="L69"/>
      <c r="M69"/>
      <c r="N69"/>
      <c r="O69"/>
    </row>
    <row r="70" spans="1:15" ht="27" customHeight="1" x14ac:dyDescent="0.25">
      <c r="A70" s="361" t="s">
        <v>178</v>
      </c>
      <c r="B70" s="82">
        <v>52650.18</v>
      </c>
      <c r="C70" s="82">
        <v>206522</v>
      </c>
      <c r="D70" s="82">
        <v>559800</v>
      </c>
      <c r="E70" s="82">
        <v>425600</v>
      </c>
      <c r="F70" s="82">
        <v>483000</v>
      </c>
      <c r="G70"/>
      <c r="H70"/>
      <c r="I70"/>
      <c r="J70"/>
      <c r="K70"/>
      <c r="L70"/>
      <c r="M70"/>
      <c r="N70"/>
      <c r="O70"/>
    </row>
    <row r="71" spans="1:15" ht="27" customHeight="1" x14ac:dyDescent="0.25">
      <c r="A71" s="289" t="s">
        <v>240</v>
      </c>
      <c r="B71" s="82">
        <v>19853.41</v>
      </c>
      <c r="C71" s="82">
        <v>128022</v>
      </c>
      <c r="D71" s="82">
        <v>463000</v>
      </c>
      <c r="E71" s="82">
        <v>263800</v>
      </c>
      <c r="F71" s="82">
        <v>480000</v>
      </c>
      <c r="G71"/>
      <c r="H71"/>
      <c r="I71"/>
      <c r="J71"/>
      <c r="K71"/>
      <c r="L71"/>
      <c r="M71"/>
      <c r="N71"/>
      <c r="O71"/>
    </row>
    <row r="72" spans="1:15" ht="27" customHeight="1" x14ac:dyDescent="0.25">
      <c r="A72" s="289" t="s">
        <v>244</v>
      </c>
      <c r="B72" s="82">
        <v>6311.5</v>
      </c>
      <c r="C72" s="82">
        <v>3500</v>
      </c>
      <c r="D72" s="82">
        <v>3000</v>
      </c>
      <c r="E72" s="82">
        <v>3000</v>
      </c>
      <c r="F72" s="82">
        <v>3000</v>
      </c>
      <c r="G72"/>
      <c r="H72"/>
      <c r="I72"/>
      <c r="J72"/>
      <c r="K72"/>
      <c r="L72"/>
      <c r="M72"/>
      <c r="N72"/>
      <c r="O72"/>
    </row>
    <row r="73" spans="1:15" ht="27" customHeight="1" x14ac:dyDescent="0.25">
      <c r="A73" s="289" t="s">
        <v>221</v>
      </c>
      <c r="B73" s="82">
        <v>26485.27</v>
      </c>
      <c r="C73" s="82">
        <v>75000</v>
      </c>
      <c r="D73" s="82">
        <v>93800</v>
      </c>
      <c r="E73" s="82">
        <v>158800</v>
      </c>
      <c r="G73"/>
      <c r="H73"/>
      <c r="I73"/>
      <c r="J73"/>
      <c r="K73"/>
      <c r="L73"/>
      <c r="M73"/>
      <c r="N73"/>
      <c r="O73"/>
    </row>
    <row r="74" spans="1:15" ht="27" customHeight="1" x14ac:dyDescent="0.25">
      <c r="A74" s="361" t="s">
        <v>179</v>
      </c>
      <c r="B74" s="82">
        <v>104329.99</v>
      </c>
      <c r="C74" s="82">
        <v>110571</v>
      </c>
      <c r="D74" s="82">
        <v>75000</v>
      </c>
      <c r="G74"/>
      <c r="H74"/>
      <c r="I74"/>
      <c r="J74"/>
      <c r="K74"/>
      <c r="L74"/>
      <c r="M74"/>
      <c r="N74"/>
      <c r="O74"/>
    </row>
    <row r="75" spans="1:15" ht="27" customHeight="1" x14ac:dyDescent="0.25">
      <c r="A75" s="289" t="s">
        <v>243</v>
      </c>
      <c r="B75" s="82">
        <v>104329.99</v>
      </c>
      <c r="C75" s="82">
        <v>110571</v>
      </c>
      <c r="D75" s="82">
        <v>75000</v>
      </c>
      <c r="G75"/>
      <c r="H75"/>
      <c r="I75"/>
      <c r="J75"/>
      <c r="K75"/>
      <c r="L75"/>
      <c r="M75"/>
      <c r="N75"/>
      <c r="O75"/>
    </row>
    <row r="76" spans="1:15" ht="27" customHeight="1" x14ac:dyDescent="0.25">
      <c r="A76" s="361" t="s">
        <v>180</v>
      </c>
      <c r="B76" s="82">
        <v>361496.28</v>
      </c>
      <c r="C76" s="82">
        <v>1631500</v>
      </c>
      <c r="D76" s="82">
        <v>700000</v>
      </c>
      <c r="E76" s="82">
        <v>1510000</v>
      </c>
      <c r="G76"/>
      <c r="H76"/>
      <c r="I76"/>
      <c r="J76"/>
      <c r="K76"/>
      <c r="L76"/>
      <c r="M76"/>
      <c r="N76"/>
      <c r="O76"/>
    </row>
    <row r="77" spans="1:15" ht="27" customHeight="1" x14ac:dyDescent="0.25">
      <c r="A77" s="289" t="s">
        <v>223</v>
      </c>
      <c r="B77" s="82">
        <v>361496.28</v>
      </c>
      <c r="C77" s="82">
        <v>1631500</v>
      </c>
      <c r="D77" s="82">
        <v>700000</v>
      </c>
      <c r="E77" s="82">
        <v>1510000</v>
      </c>
      <c r="G77"/>
      <c r="H77"/>
      <c r="I77"/>
      <c r="J77"/>
      <c r="K77"/>
      <c r="L77"/>
      <c r="M77"/>
      <c r="N77"/>
      <c r="O77"/>
    </row>
    <row r="78" spans="1:15" ht="27" customHeight="1" x14ac:dyDescent="0.25">
      <c r="A78" s="357" t="s">
        <v>3572</v>
      </c>
      <c r="C78" s="82">
        <v>4635000</v>
      </c>
      <c r="G78"/>
      <c r="H78"/>
      <c r="I78"/>
      <c r="J78"/>
      <c r="K78"/>
      <c r="L78"/>
      <c r="M78"/>
      <c r="N78"/>
      <c r="O78"/>
    </row>
    <row r="79" spans="1:15" ht="27" customHeight="1" x14ac:dyDescent="0.25">
      <c r="A79" s="361" t="s">
        <v>180</v>
      </c>
      <c r="C79" s="82">
        <v>4635000</v>
      </c>
      <c r="G79"/>
      <c r="H79"/>
      <c r="I79"/>
      <c r="J79"/>
      <c r="K79"/>
      <c r="L79"/>
      <c r="M79"/>
      <c r="N79"/>
      <c r="O79"/>
    </row>
    <row r="80" spans="1:15" ht="27" customHeight="1" x14ac:dyDescent="0.25">
      <c r="A80" s="289" t="s">
        <v>223</v>
      </c>
      <c r="C80" s="82">
        <v>4635000</v>
      </c>
      <c r="G80"/>
      <c r="H80"/>
      <c r="I80"/>
      <c r="J80"/>
      <c r="K80"/>
      <c r="L80"/>
      <c r="M80"/>
      <c r="N80"/>
      <c r="O80"/>
    </row>
    <row r="81" spans="1:15" ht="27" customHeight="1" x14ac:dyDescent="0.25">
      <c r="A81" s="85" t="s">
        <v>265</v>
      </c>
      <c r="B81" s="82">
        <v>0</v>
      </c>
      <c r="C81" s="82">
        <v>0</v>
      </c>
      <c r="D81" s="82">
        <v>0</v>
      </c>
      <c r="E81" s="82">
        <v>0</v>
      </c>
      <c r="F81" s="82">
        <v>0</v>
      </c>
      <c r="G81"/>
      <c r="H81"/>
      <c r="I81"/>
      <c r="J81"/>
      <c r="K81"/>
      <c r="L81"/>
      <c r="M81"/>
      <c r="N81"/>
      <c r="O81"/>
    </row>
    <row r="82" spans="1:15" ht="27" customHeight="1" x14ac:dyDescent="0.25">
      <c r="A82" s="355" t="s">
        <v>266</v>
      </c>
      <c r="B82" s="82">
        <v>0</v>
      </c>
      <c r="C82" s="82">
        <v>0</v>
      </c>
      <c r="D82" s="82">
        <v>0</v>
      </c>
      <c r="E82" s="82">
        <v>0</v>
      </c>
      <c r="F82" s="82">
        <v>0</v>
      </c>
      <c r="G82"/>
      <c r="H82"/>
      <c r="I82"/>
      <c r="J82"/>
      <c r="K82"/>
      <c r="L82"/>
      <c r="M82"/>
      <c r="N82"/>
      <c r="O82"/>
    </row>
    <row r="83" spans="1:15" ht="27" customHeight="1" x14ac:dyDescent="0.25">
      <c r="A83" s="85" t="s">
        <v>124</v>
      </c>
      <c r="B83" s="82">
        <v>0</v>
      </c>
      <c r="C83" s="82">
        <v>0</v>
      </c>
      <c r="D83" s="82">
        <v>0</v>
      </c>
      <c r="E83" s="82">
        <v>0</v>
      </c>
      <c r="F83" s="82">
        <v>0</v>
      </c>
      <c r="G83"/>
      <c r="H83"/>
      <c r="I83"/>
      <c r="J83"/>
      <c r="K83"/>
      <c r="L83"/>
      <c r="M83"/>
      <c r="N83"/>
      <c r="O83"/>
    </row>
    <row r="84" spans="1:15" ht="27" customHeight="1" x14ac:dyDescent="0.25">
      <c r="A84" s="355" t="s">
        <v>124</v>
      </c>
      <c r="B84" s="82">
        <v>0</v>
      </c>
      <c r="C84" s="82">
        <v>0</v>
      </c>
      <c r="D84" s="82">
        <v>0</v>
      </c>
      <c r="E84" s="82">
        <v>0</v>
      </c>
      <c r="F84" s="82">
        <v>0</v>
      </c>
      <c r="G84"/>
      <c r="H84"/>
      <c r="I84"/>
      <c r="J84"/>
      <c r="K84"/>
      <c r="L84"/>
      <c r="M84"/>
      <c r="N84"/>
      <c r="O84"/>
    </row>
    <row r="85" spans="1:15" ht="27" customHeight="1" x14ac:dyDescent="0.25">
      <c r="A85" s="322" t="s">
        <v>252</v>
      </c>
      <c r="B85" s="82">
        <v>11030221.040000005</v>
      </c>
      <c r="C85" s="82">
        <v>19282366</v>
      </c>
      <c r="D85" s="82">
        <v>15171125</v>
      </c>
      <c r="E85" s="82">
        <v>16987905</v>
      </c>
      <c r="F85" s="82">
        <v>16422360</v>
      </c>
      <c r="G85"/>
      <c r="H85"/>
      <c r="I85"/>
      <c r="J85"/>
      <c r="K85"/>
      <c r="L85"/>
      <c r="M85"/>
      <c r="N85"/>
      <c r="O85"/>
    </row>
    <row r="86" spans="1:15" ht="27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 ht="27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5" ht="27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 ht="27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ht="27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ht="27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ht="27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ht="27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ht="27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ht="27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ht="27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</row>
    <row r="97" spans="1:15" ht="27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</row>
    <row r="98" spans="1:15" ht="27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</row>
    <row r="99" spans="1:15" ht="27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ht="27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5" ht="27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5" ht="27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5" ht="27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5" ht="27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5" ht="27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5" ht="27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ht="27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5" ht="27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 ht="27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5" ht="27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5" ht="27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5" ht="27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 ht="27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 ht="27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 ht="27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 ht="27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 ht="27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 ht="27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 ht="27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 ht="27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 ht="27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 ht="27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 ht="27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 ht="27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 ht="27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 ht="27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 ht="27" customHeight="1" x14ac:dyDescent="0.25">
      <c r="A127"/>
      <c r="B127"/>
      <c r="C127"/>
      <c r="D127"/>
      <c r="E127"/>
      <c r="F127"/>
      <c r="G127" s="144"/>
    </row>
    <row r="128" spans="1:15" ht="27" customHeight="1" x14ac:dyDescent="0.25">
      <c r="A128"/>
      <c r="B128"/>
      <c r="C128"/>
      <c r="D128"/>
      <c r="E128"/>
      <c r="F128"/>
      <c r="G128" s="144"/>
    </row>
    <row r="129" spans="1:7" ht="27" customHeight="1" x14ac:dyDescent="0.25">
      <c r="A129"/>
      <c r="B129"/>
      <c r="C129"/>
      <c r="D129"/>
      <c r="E129"/>
      <c r="F129"/>
      <c r="G129" s="144"/>
    </row>
    <row r="130" spans="1:7" ht="27" customHeight="1" x14ac:dyDescent="0.25">
      <c r="A130"/>
      <c r="B130"/>
      <c r="C130"/>
      <c r="D130"/>
      <c r="E130"/>
      <c r="F130"/>
      <c r="G130" s="144"/>
    </row>
    <row r="131" spans="1:7" ht="27" customHeight="1" x14ac:dyDescent="0.25">
      <c r="A131"/>
      <c r="B131"/>
      <c r="C131"/>
      <c r="D131"/>
      <c r="E131"/>
      <c r="F131"/>
      <c r="G131" s="144"/>
    </row>
    <row r="132" spans="1:7" ht="27" customHeight="1" x14ac:dyDescent="0.25">
      <c r="A132"/>
      <c r="B132"/>
      <c r="C132"/>
      <c r="D132"/>
      <c r="E132"/>
      <c r="F132"/>
      <c r="G132" s="144"/>
    </row>
    <row r="133" spans="1:7" ht="27" customHeight="1" x14ac:dyDescent="0.25">
      <c r="A133"/>
      <c r="B133"/>
      <c r="C133"/>
      <c r="D133"/>
      <c r="E133"/>
      <c r="F133"/>
      <c r="G133" s="144"/>
    </row>
    <row r="134" spans="1:7" ht="27" customHeight="1" x14ac:dyDescent="0.25">
      <c r="A134"/>
      <c r="B134"/>
      <c r="C134"/>
      <c r="D134"/>
      <c r="E134"/>
      <c r="F134"/>
      <c r="G134" s="144"/>
    </row>
    <row r="135" spans="1:7" ht="27" customHeight="1" x14ac:dyDescent="0.25">
      <c r="A135"/>
      <c r="B135"/>
      <c r="C135"/>
      <c r="D135"/>
      <c r="E135"/>
      <c r="F135"/>
      <c r="G135" s="144"/>
    </row>
    <row r="136" spans="1:7" ht="27" customHeight="1" x14ac:dyDescent="0.25">
      <c r="A136"/>
      <c r="B136"/>
      <c r="C136"/>
      <c r="D136"/>
      <c r="E136"/>
      <c r="F136"/>
      <c r="G136" s="144"/>
    </row>
    <row r="137" spans="1:7" ht="27" customHeight="1" x14ac:dyDescent="0.25">
      <c r="A137"/>
      <c r="B137"/>
      <c r="C137"/>
      <c r="D137"/>
      <c r="E137"/>
      <c r="F137"/>
      <c r="G137" s="144"/>
    </row>
    <row r="138" spans="1:7" ht="27" customHeight="1" x14ac:dyDescent="0.25">
      <c r="A138"/>
      <c r="B138"/>
      <c r="C138"/>
      <c r="D138"/>
      <c r="E138"/>
      <c r="F138"/>
      <c r="G138" s="144"/>
    </row>
    <row r="139" spans="1:7" ht="27" customHeight="1" x14ac:dyDescent="0.25">
      <c r="A139"/>
      <c r="B139"/>
      <c r="C139"/>
      <c r="D139"/>
      <c r="E139"/>
      <c r="F139"/>
      <c r="G139" s="144"/>
    </row>
    <row r="140" spans="1:7" ht="27" customHeight="1" x14ac:dyDescent="0.25">
      <c r="A140"/>
      <c r="B140"/>
      <c r="C140"/>
      <c r="D140"/>
      <c r="E140"/>
      <c r="F140"/>
      <c r="G140" s="144"/>
    </row>
    <row r="141" spans="1:7" ht="27" customHeight="1" x14ac:dyDescent="0.25">
      <c r="A141"/>
      <c r="B141"/>
      <c r="C141"/>
      <c r="D141"/>
      <c r="E141"/>
      <c r="F141"/>
      <c r="G141" s="144"/>
    </row>
    <row r="142" spans="1:7" ht="27" customHeight="1" x14ac:dyDescent="0.25">
      <c r="A142"/>
      <c r="B142"/>
      <c r="C142"/>
      <c r="D142"/>
      <c r="E142"/>
      <c r="F142"/>
      <c r="G142" s="144"/>
    </row>
    <row r="143" spans="1:7" ht="27" customHeight="1" x14ac:dyDescent="0.25">
      <c r="A143"/>
      <c r="B143"/>
      <c r="C143"/>
      <c r="D143"/>
      <c r="E143"/>
      <c r="F143"/>
      <c r="G143" s="144"/>
    </row>
    <row r="144" spans="1:7" ht="27" customHeight="1" x14ac:dyDescent="0.25">
      <c r="A144"/>
      <c r="B144"/>
      <c r="C144"/>
      <c r="D144"/>
      <c r="E144"/>
      <c r="F144"/>
      <c r="G144" s="144"/>
    </row>
    <row r="145" spans="1:7" ht="27" customHeight="1" x14ac:dyDescent="0.25">
      <c r="A145"/>
      <c r="B145"/>
      <c r="C145"/>
      <c r="D145"/>
      <c r="E145"/>
      <c r="F145"/>
      <c r="G145" s="144"/>
    </row>
    <row r="146" spans="1:7" ht="27" customHeight="1" x14ac:dyDescent="0.25">
      <c r="A146"/>
      <c r="B146"/>
      <c r="C146"/>
      <c r="D146"/>
      <c r="E146"/>
      <c r="F146"/>
      <c r="G146" s="144"/>
    </row>
    <row r="147" spans="1:7" ht="27" customHeight="1" x14ac:dyDescent="0.25">
      <c r="A147"/>
      <c r="B147"/>
      <c r="C147"/>
      <c r="D147"/>
      <c r="E147"/>
      <c r="F147"/>
      <c r="G147" s="144"/>
    </row>
    <row r="148" spans="1:7" ht="27" customHeight="1" x14ac:dyDescent="0.25">
      <c r="A148"/>
      <c r="B148" s="144"/>
      <c r="C148" s="144"/>
      <c r="D148" s="144"/>
      <c r="E148" s="144"/>
      <c r="F148" s="144"/>
      <c r="G148" s="144"/>
    </row>
    <row r="149" spans="1:7" ht="27" customHeight="1" x14ac:dyDescent="0.25">
      <c r="A149"/>
      <c r="B149" s="144"/>
      <c r="C149" s="144"/>
      <c r="D149" s="144"/>
      <c r="E149" s="144"/>
      <c r="F149" s="144"/>
      <c r="G149" s="144"/>
    </row>
    <row r="150" spans="1:7" ht="27" customHeight="1" x14ac:dyDescent="0.25">
      <c r="A150"/>
      <c r="B150" s="144"/>
      <c r="C150" s="144"/>
      <c r="D150" s="144"/>
      <c r="E150" s="144"/>
      <c r="F150" s="144"/>
      <c r="G150" s="144"/>
    </row>
    <row r="151" spans="1:7" ht="27" customHeight="1" x14ac:dyDescent="0.25">
      <c r="A151"/>
      <c r="B151" s="144"/>
      <c r="C151" s="144"/>
      <c r="D151" s="144"/>
      <c r="E151" s="144"/>
      <c r="F151" s="144"/>
      <c r="G151" s="144"/>
    </row>
    <row r="152" spans="1:7" ht="27" customHeight="1" x14ac:dyDescent="0.25">
      <c r="A152"/>
      <c r="B152" s="144"/>
      <c r="C152" s="144"/>
      <c r="D152" s="144"/>
      <c r="E152" s="144"/>
      <c r="F152" s="144"/>
      <c r="G152" s="144"/>
    </row>
    <row r="153" spans="1:7" ht="27" customHeight="1" x14ac:dyDescent="0.25">
      <c r="A153"/>
      <c r="B153" s="144"/>
      <c r="C153" s="144"/>
      <c r="D153" s="144"/>
      <c r="E153" s="144"/>
      <c r="F153" s="144"/>
      <c r="G153" s="144"/>
    </row>
    <row r="154" spans="1:7" ht="27" customHeight="1" x14ac:dyDescent="0.25">
      <c r="A154"/>
      <c r="B154" s="144"/>
      <c r="C154" s="144"/>
      <c r="D154" s="144"/>
      <c r="E154" s="144"/>
      <c r="F154" s="144"/>
      <c r="G154" s="144"/>
    </row>
    <row r="155" spans="1:7" ht="27" customHeight="1" x14ac:dyDescent="0.25">
      <c r="A155"/>
      <c r="B155" s="144"/>
      <c r="C155" s="144"/>
      <c r="D155" s="144"/>
      <c r="E155" s="144"/>
      <c r="F155" s="144"/>
      <c r="G155" s="144"/>
    </row>
    <row r="156" spans="1:7" ht="27" customHeight="1" x14ac:dyDescent="0.25">
      <c r="A156"/>
      <c r="B156" s="144"/>
      <c r="C156" s="144"/>
      <c r="D156" s="144"/>
      <c r="E156" s="144"/>
      <c r="F156" s="144"/>
      <c r="G156" s="144"/>
    </row>
    <row r="157" spans="1:7" ht="27" customHeight="1" x14ac:dyDescent="0.25">
      <c r="A157"/>
      <c r="B157" s="144"/>
      <c r="C157" s="144"/>
      <c r="D157" s="144"/>
      <c r="E157" s="144"/>
      <c r="F157" s="144"/>
      <c r="G157" s="144"/>
    </row>
    <row r="158" spans="1:7" ht="27" customHeight="1" x14ac:dyDescent="0.25">
      <c r="A158"/>
      <c r="B158" s="144"/>
      <c r="C158" s="144"/>
      <c r="D158" s="144"/>
      <c r="E158" s="144"/>
      <c r="F158" s="144"/>
      <c r="G158" s="144"/>
    </row>
    <row r="159" spans="1:7" ht="27" customHeight="1" x14ac:dyDescent="0.25">
      <c r="A159"/>
      <c r="B159" s="144"/>
      <c r="C159" s="144"/>
      <c r="D159" s="144"/>
      <c r="E159" s="144"/>
      <c r="F159" s="144"/>
      <c r="G159" s="144"/>
    </row>
    <row r="160" spans="1:7" ht="27" customHeight="1" x14ac:dyDescent="0.25">
      <c r="A160"/>
      <c r="B160" s="144"/>
      <c r="C160" s="144"/>
      <c r="D160" s="144"/>
      <c r="E160" s="144"/>
      <c r="F160" s="144"/>
      <c r="G160" s="144"/>
    </row>
    <row r="161" spans="1:15" ht="27" customHeight="1" x14ac:dyDescent="0.25">
      <c r="A161"/>
      <c r="B161" s="144"/>
      <c r="C161" s="144"/>
      <c r="D161" s="144"/>
      <c r="E161" s="144"/>
      <c r="F161" s="144"/>
      <c r="G161" s="144"/>
    </row>
    <row r="162" spans="1:15" ht="27" customHeight="1" x14ac:dyDescent="0.25">
      <c r="A162"/>
      <c r="B162" s="144"/>
      <c r="C162" s="144"/>
      <c r="D162" s="144"/>
      <c r="E162" s="144"/>
      <c r="F162" s="144"/>
      <c r="G162" s="144"/>
    </row>
    <row r="163" spans="1:15" ht="27" customHeight="1" x14ac:dyDescent="0.25">
      <c r="A163"/>
      <c r="B163" s="144"/>
      <c r="C163" s="144"/>
      <c r="D163" s="144"/>
      <c r="E163" s="144"/>
      <c r="F163" s="144"/>
      <c r="G163" s="144"/>
    </row>
    <row r="164" spans="1:15" ht="27" customHeight="1" x14ac:dyDescent="0.25">
      <c r="A164"/>
      <c r="B164" s="144"/>
      <c r="C164" s="144"/>
      <c r="D164" s="144"/>
      <c r="E164" s="144"/>
      <c r="F164" s="144"/>
      <c r="G164" s="144"/>
    </row>
    <row r="165" spans="1:15" ht="27" customHeight="1" x14ac:dyDescent="0.25">
      <c r="A165"/>
      <c r="B165" s="144"/>
      <c r="C165" s="144"/>
      <c r="D165" s="144"/>
      <c r="E165" s="144"/>
      <c r="F165" s="144"/>
      <c r="G165" s="144"/>
    </row>
    <row r="166" spans="1:15" ht="27" customHeight="1" x14ac:dyDescent="0.25">
      <c r="A166"/>
      <c r="B166" s="144"/>
      <c r="C166" s="144"/>
      <c r="D166" s="144"/>
      <c r="E166" s="144"/>
      <c r="F166" s="144"/>
      <c r="G166" s="144"/>
    </row>
    <row r="167" spans="1:15" ht="27" customHeight="1" x14ac:dyDescent="0.25">
      <c r="A167"/>
      <c r="B167" s="144"/>
      <c r="C167" s="144"/>
      <c r="D167" s="144"/>
      <c r="E167" s="144"/>
      <c r="F167" s="144"/>
      <c r="G167" s="144"/>
    </row>
    <row r="168" spans="1:15" ht="27" customHeight="1" x14ac:dyDescent="0.25">
      <c r="A168"/>
      <c r="B168" s="144"/>
      <c r="C168" s="144"/>
      <c r="D168" s="144"/>
      <c r="E168" s="144"/>
      <c r="F168" s="144"/>
      <c r="G168" s="144"/>
    </row>
    <row r="169" spans="1:15" ht="27" customHeight="1" x14ac:dyDescent="0.25">
      <c r="A169"/>
      <c r="B169" s="144"/>
      <c r="C169" s="144"/>
      <c r="D169" s="144"/>
      <c r="E169" s="144"/>
      <c r="F169" s="144"/>
      <c r="G169" s="144"/>
    </row>
    <row r="170" spans="1:15" ht="27" customHeight="1" x14ac:dyDescent="0.25">
      <c r="A170"/>
      <c r="B170" s="144"/>
      <c r="C170" s="144"/>
      <c r="D170" s="144"/>
      <c r="E170" s="144"/>
      <c r="F170" s="144"/>
      <c r="G170" s="144"/>
    </row>
    <row r="171" spans="1:15" ht="27" customHeight="1" x14ac:dyDescent="0.25">
      <c r="A171"/>
      <c r="B171" s="144"/>
      <c r="C171" s="144"/>
      <c r="D171" s="144"/>
      <c r="E171" s="144"/>
      <c r="F171" s="144"/>
      <c r="G171" s="144"/>
    </row>
    <row r="172" spans="1:15" ht="27" customHeight="1" x14ac:dyDescent="0.25">
      <c r="A172"/>
      <c r="B172" s="144"/>
      <c r="C172" s="144"/>
      <c r="D172" s="144"/>
      <c r="E172" s="144"/>
      <c r="F172" s="144"/>
      <c r="G172" s="144"/>
    </row>
    <row r="173" spans="1:15" ht="27" customHeight="1" x14ac:dyDescent="0.25">
      <c r="A173"/>
      <c r="B173" s="144"/>
      <c r="C173" s="144"/>
      <c r="D173" s="144"/>
      <c r="E173" s="144"/>
      <c r="F173" s="144"/>
      <c r="G173" s="144"/>
    </row>
    <row r="174" spans="1:15" ht="27" customHeight="1" x14ac:dyDescent="0.25">
      <c r="A174"/>
      <c r="B174" s="144"/>
      <c r="C174" s="144"/>
      <c r="D174" s="144"/>
      <c r="E174" s="144"/>
      <c r="F174" s="144"/>
      <c r="G174" s="144"/>
    </row>
    <row r="175" spans="1:15" ht="58.5" customHeight="1" x14ac:dyDescent="0.25">
      <c r="A175"/>
    </row>
    <row r="176" spans="1:15" ht="45.75" customHeight="1" x14ac:dyDescent="0.25">
      <c r="A176"/>
      <c r="B176" s="454" t="s">
        <v>345</v>
      </c>
      <c r="C176" s="127"/>
      <c r="D176" s="454" t="s">
        <v>344</v>
      </c>
      <c r="E176" s="127"/>
      <c r="F176" s="127"/>
      <c r="G176" s="81"/>
      <c r="H176" s="454" t="s">
        <v>324</v>
      </c>
      <c r="I176" s="454"/>
      <c r="J176" s="454" t="s">
        <v>336</v>
      </c>
      <c r="K176" s="454" t="s">
        <v>337</v>
      </c>
      <c r="L176" s="454" t="s">
        <v>344</v>
      </c>
      <c r="M176" s="454" t="s">
        <v>343</v>
      </c>
      <c r="N176" s="454" t="s">
        <v>339</v>
      </c>
      <c r="O176" s="454" t="s">
        <v>342</v>
      </c>
    </row>
    <row r="177" spans="1:15" ht="39.75" customHeight="1" x14ac:dyDescent="0.25">
      <c r="A177"/>
      <c r="B177" s="454" t="s">
        <v>287</v>
      </c>
      <c r="C177" s="341" t="s">
        <v>307</v>
      </c>
      <c r="D177" s="454"/>
      <c r="E177" s="342" t="s">
        <v>289</v>
      </c>
      <c r="F177" s="338" t="s">
        <v>296</v>
      </c>
      <c r="G177" s="338" t="s">
        <v>297</v>
      </c>
      <c r="H177" s="343" t="s">
        <v>334</v>
      </c>
      <c r="I177" s="343" t="s">
        <v>335</v>
      </c>
      <c r="J177" s="454"/>
      <c r="K177" s="454"/>
      <c r="L177" s="454" t="s">
        <v>323</v>
      </c>
      <c r="M177" s="454"/>
      <c r="N177" s="454"/>
      <c r="O177" s="454"/>
    </row>
    <row r="178" spans="1:15" ht="15" x14ac:dyDescent="0.25">
      <c r="A178"/>
      <c r="B178" s="344" t="s">
        <v>290</v>
      </c>
      <c r="C178" s="339" t="s">
        <v>291</v>
      </c>
      <c r="D178" s="344" t="s">
        <v>291</v>
      </c>
      <c r="E178" s="339" t="s">
        <v>293</v>
      </c>
      <c r="F178" s="340" t="s">
        <v>298</v>
      </c>
      <c r="G178" s="340" t="s">
        <v>295</v>
      </c>
      <c r="H178" s="344" t="s">
        <v>292</v>
      </c>
      <c r="I178" s="344" t="s">
        <v>293</v>
      </c>
      <c r="J178" s="344" t="s">
        <v>325</v>
      </c>
      <c r="K178" s="344" t="s">
        <v>340</v>
      </c>
      <c r="L178" s="344" t="s">
        <v>291</v>
      </c>
      <c r="M178" s="344" t="s">
        <v>292</v>
      </c>
      <c r="N178" s="344" t="s">
        <v>293</v>
      </c>
      <c r="O178" s="344" t="s">
        <v>325</v>
      </c>
    </row>
    <row r="179" spans="1:15" ht="15" hidden="1" x14ac:dyDescent="0.25">
      <c r="A179"/>
      <c r="B179"/>
      <c r="C179"/>
      <c r="D179"/>
      <c r="E179"/>
      <c r="F179" s="144"/>
      <c r="G179" s="144"/>
      <c r="H179"/>
    </row>
    <row r="180" spans="1:15" ht="38.450000000000003" hidden="1" customHeight="1" x14ac:dyDescent="0.25">
      <c r="A180" s="82" t="s">
        <v>154</v>
      </c>
      <c r="B180" s="82" t="s">
        <v>326</v>
      </c>
      <c r="C180" s="82" t="s">
        <v>327</v>
      </c>
      <c r="D180" s="82" t="s">
        <v>328</v>
      </c>
      <c r="E180" s="82" t="s">
        <v>329</v>
      </c>
      <c r="F180"/>
      <c r="G180"/>
      <c r="H180"/>
      <c r="I180"/>
      <c r="J180"/>
      <c r="K180"/>
      <c r="L180"/>
      <c r="M180"/>
      <c r="N180"/>
      <c r="O180"/>
    </row>
    <row r="181" spans="1:15" ht="15" x14ac:dyDescent="0.25">
      <c r="A181" s="84" t="s">
        <v>2</v>
      </c>
      <c r="B181" s="82">
        <v>215940</v>
      </c>
      <c r="C181" s="82">
        <v>206050</v>
      </c>
      <c r="F181"/>
      <c r="G181"/>
      <c r="H181"/>
      <c r="I181"/>
      <c r="J181"/>
      <c r="K181"/>
      <c r="L181"/>
      <c r="M181"/>
      <c r="N181"/>
      <c r="O181"/>
    </row>
    <row r="182" spans="1:15" ht="15" x14ac:dyDescent="0.25">
      <c r="A182" s="85" t="s">
        <v>330</v>
      </c>
      <c r="B182" s="82">
        <v>128643</v>
      </c>
      <c r="C182" s="82">
        <v>190500</v>
      </c>
      <c r="F182"/>
      <c r="G182"/>
      <c r="H182"/>
      <c r="I182"/>
      <c r="J182"/>
      <c r="K182"/>
      <c r="L182"/>
      <c r="M182"/>
      <c r="N182"/>
      <c r="O182"/>
    </row>
    <row r="183" spans="1:15" ht="15" x14ac:dyDescent="0.25">
      <c r="A183" s="355" t="s">
        <v>159</v>
      </c>
      <c r="C183" s="82">
        <v>107300</v>
      </c>
      <c r="F183"/>
      <c r="G183"/>
      <c r="H183"/>
      <c r="I183"/>
      <c r="J183"/>
      <c r="K183"/>
      <c r="L183"/>
      <c r="M183"/>
      <c r="N183"/>
      <c r="O183"/>
    </row>
    <row r="184" spans="1:15" ht="15" x14ac:dyDescent="0.25">
      <c r="A184" s="356" t="s">
        <v>168</v>
      </c>
      <c r="B184" s="81"/>
      <c r="C184" s="81">
        <v>107300</v>
      </c>
      <c r="D184" s="81"/>
      <c r="E184" s="81"/>
      <c r="F184"/>
      <c r="G184"/>
      <c r="H184"/>
      <c r="I184"/>
      <c r="J184"/>
      <c r="K184"/>
      <c r="L184"/>
      <c r="M184"/>
      <c r="N184"/>
      <c r="O184"/>
    </row>
    <row r="185" spans="1:15" ht="15" x14ac:dyDescent="0.25">
      <c r="A185" s="357" t="s">
        <v>186</v>
      </c>
      <c r="C185" s="82">
        <v>107300</v>
      </c>
      <c r="F185"/>
      <c r="G185"/>
      <c r="H185"/>
      <c r="I185"/>
      <c r="J185"/>
      <c r="K185"/>
      <c r="L185"/>
      <c r="M185"/>
      <c r="N185"/>
      <c r="O185"/>
    </row>
    <row r="186" spans="1:15" ht="15" x14ac:dyDescent="0.25">
      <c r="A186" s="355" t="s">
        <v>131</v>
      </c>
      <c r="B186" s="82">
        <v>128643</v>
      </c>
      <c r="C186" s="82">
        <v>83200</v>
      </c>
      <c r="F186"/>
      <c r="G186"/>
      <c r="H186"/>
      <c r="I186"/>
      <c r="J186"/>
      <c r="K186"/>
      <c r="L186"/>
      <c r="M186"/>
      <c r="N186"/>
      <c r="O186"/>
    </row>
    <row r="187" spans="1:15" ht="15" x14ac:dyDescent="0.25">
      <c r="A187" s="356" t="s">
        <v>170</v>
      </c>
      <c r="B187" s="81">
        <v>108643</v>
      </c>
      <c r="C187" s="81"/>
      <c r="D187" s="81"/>
      <c r="E187" s="81"/>
      <c r="F187"/>
      <c r="G187"/>
      <c r="H187"/>
      <c r="I187"/>
      <c r="J187"/>
      <c r="K187"/>
      <c r="L187"/>
      <c r="M187"/>
      <c r="N187"/>
      <c r="O187"/>
    </row>
    <row r="188" spans="1:15" ht="15" x14ac:dyDescent="0.25">
      <c r="A188" s="357" t="s">
        <v>230</v>
      </c>
      <c r="B188" s="82">
        <v>63643</v>
      </c>
      <c r="F188"/>
      <c r="G188"/>
      <c r="H188"/>
      <c r="I188"/>
      <c r="J188"/>
      <c r="K188"/>
      <c r="L188"/>
      <c r="M188"/>
      <c r="N188"/>
      <c r="O188"/>
    </row>
    <row r="189" spans="1:15" ht="15" x14ac:dyDescent="0.25">
      <c r="A189" s="357" t="s">
        <v>189</v>
      </c>
      <c r="B189" s="82">
        <v>30000</v>
      </c>
      <c r="F189"/>
      <c r="G189"/>
      <c r="H189"/>
      <c r="I189"/>
      <c r="J189"/>
      <c r="K189"/>
      <c r="L189"/>
      <c r="M189"/>
      <c r="N189"/>
      <c r="O189"/>
    </row>
    <row r="190" spans="1:15" ht="15" x14ac:dyDescent="0.25">
      <c r="A190" s="357" t="s">
        <v>231</v>
      </c>
      <c r="B190" s="82">
        <v>15000</v>
      </c>
      <c r="F190"/>
      <c r="G190"/>
      <c r="H190"/>
      <c r="I190"/>
      <c r="J190"/>
      <c r="K190"/>
      <c r="L190"/>
      <c r="M190"/>
      <c r="N190"/>
      <c r="O190"/>
    </row>
    <row r="191" spans="1:15" ht="15" x14ac:dyDescent="0.25">
      <c r="A191" s="356" t="s">
        <v>171</v>
      </c>
      <c r="B191" s="81">
        <v>20000</v>
      </c>
      <c r="C191" s="81">
        <v>10000</v>
      </c>
      <c r="D191" s="81"/>
      <c r="E191" s="81"/>
      <c r="F191"/>
      <c r="G191"/>
      <c r="H191"/>
      <c r="I191"/>
      <c r="J191"/>
      <c r="K191"/>
      <c r="L191"/>
      <c r="M191"/>
      <c r="N191"/>
      <c r="O191"/>
    </row>
    <row r="192" spans="1:15" ht="15" x14ac:dyDescent="0.25">
      <c r="A192" s="357" t="s">
        <v>232</v>
      </c>
      <c r="C192" s="82">
        <v>10000</v>
      </c>
      <c r="F192"/>
      <c r="G192"/>
      <c r="H192"/>
      <c r="I192"/>
      <c r="J192"/>
      <c r="K192"/>
      <c r="L192"/>
      <c r="M192"/>
      <c r="N192"/>
      <c r="O192"/>
    </row>
    <row r="193" spans="1:15" ht="15" x14ac:dyDescent="0.25">
      <c r="A193" s="357" t="s">
        <v>233</v>
      </c>
      <c r="B193" s="82">
        <v>20000</v>
      </c>
      <c r="F193"/>
      <c r="G193"/>
      <c r="H193"/>
      <c r="I193"/>
      <c r="J193"/>
      <c r="K193"/>
      <c r="L193"/>
      <c r="M193"/>
      <c r="N193"/>
      <c r="O193"/>
    </row>
    <row r="194" spans="1:15" ht="15" x14ac:dyDescent="0.25">
      <c r="A194" s="356" t="s">
        <v>132</v>
      </c>
      <c r="B194" s="81"/>
      <c r="C194" s="81">
        <v>41800</v>
      </c>
      <c r="D194" s="81"/>
      <c r="E194" s="81"/>
      <c r="F194"/>
      <c r="G194"/>
      <c r="H194"/>
      <c r="I194"/>
      <c r="J194"/>
      <c r="K194"/>
      <c r="L194"/>
      <c r="M194"/>
      <c r="N194"/>
      <c r="O194"/>
    </row>
    <row r="195" spans="1:15" ht="15" x14ac:dyDescent="0.25">
      <c r="A195" s="357" t="s">
        <v>235</v>
      </c>
      <c r="C195" s="82">
        <v>16800</v>
      </c>
      <c r="F195"/>
      <c r="G195"/>
      <c r="H195"/>
      <c r="I195"/>
      <c r="J195"/>
      <c r="K195"/>
      <c r="L195"/>
      <c r="M195"/>
      <c r="N195"/>
      <c r="O195"/>
    </row>
    <row r="196" spans="1:15" ht="15" x14ac:dyDescent="0.25">
      <c r="A196" s="357" t="s">
        <v>237</v>
      </c>
      <c r="C196" s="82">
        <v>25000</v>
      </c>
      <c r="F196"/>
      <c r="G196"/>
      <c r="H196"/>
      <c r="I196"/>
      <c r="J196"/>
      <c r="K196"/>
      <c r="L196"/>
      <c r="M196"/>
      <c r="N196"/>
      <c r="O196"/>
    </row>
    <row r="197" spans="1:15" ht="15" x14ac:dyDescent="0.25">
      <c r="A197" s="356" t="s">
        <v>173</v>
      </c>
      <c r="B197" s="81"/>
      <c r="C197" s="81">
        <v>31400</v>
      </c>
      <c r="D197" s="81"/>
      <c r="E197" s="81"/>
      <c r="F197"/>
      <c r="G197"/>
      <c r="H197"/>
      <c r="I197"/>
      <c r="J197"/>
      <c r="K197"/>
      <c r="L197"/>
      <c r="M197"/>
      <c r="N197"/>
      <c r="O197"/>
    </row>
    <row r="198" spans="1:15" ht="15" x14ac:dyDescent="0.25">
      <c r="A198" s="357" t="s">
        <v>210</v>
      </c>
      <c r="C198" s="82">
        <v>29400</v>
      </c>
      <c r="F198"/>
      <c r="G198"/>
      <c r="H198"/>
      <c r="I198"/>
      <c r="J198"/>
      <c r="K198"/>
      <c r="L198"/>
      <c r="M198"/>
      <c r="N198"/>
      <c r="O198"/>
    </row>
    <row r="199" spans="1:15" ht="15" x14ac:dyDescent="0.25">
      <c r="A199" s="357" t="s">
        <v>239</v>
      </c>
      <c r="C199" s="82">
        <v>2000</v>
      </c>
      <c r="F199"/>
      <c r="G199"/>
      <c r="H199"/>
      <c r="I199"/>
      <c r="J199"/>
      <c r="K199"/>
      <c r="L199"/>
      <c r="M199"/>
      <c r="N199"/>
      <c r="O199"/>
    </row>
    <row r="200" spans="1:15" ht="15" x14ac:dyDescent="0.25">
      <c r="A200" s="85" t="s">
        <v>157</v>
      </c>
      <c r="B200" s="82">
        <v>87297</v>
      </c>
      <c r="C200" s="82">
        <v>15550</v>
      </c>
      <c r="F200"/>
      <c r="G200"/>
      <c r="H200"/>
      <c r="I200"/>
      <c r="J200"/>
      <c r="K200"/>
      <c r="L200"/>
      <c r="M200"/>
      <c r="N200"/>
      <c r="O200"/>
    </row>
    <row r="201" spans="1:15" ht="15" x14ac:dyDescent="0.25">
      <c r="A201" s="355" t="s">
        <v>162</v>
      </c>
      <c r="C201" s="82">
        <v>550</v>
      </c>
      <c r="F201"/>
      <c r="G201"/>
      <c r="H201"/>
      <c r="I201"/>
      <c r="J201"/>
      <c r="K201"/>
      <c r="L201"/>
      <c r="M201"/>
      <c r="N201"/>
      <c r="O201"/>
    </row>
    <row r="202" spans="1:15" ht="15" x14ac:dyDescent="0.25">
      <c r="A202" s="356" t="s">
        <v>177</v>
      </c>
      <c r="C202" s="82">
        <v>550</v>
      </c>
      <c r="F202"/>
      <c r="G202"/>
      <c r="H202"/>
      <c r="I202"/>
      <c r="J202"/>
      <c r="K202"/>
      <c r="L202"/>
      <c r="M202"/>
      <c r="N202"/>
      <c r="O202"/>
    </row>
    <row r="203" spans="1:15" ht="15" x14ac:dyDescent="0.25">
      <c r="A203" s="357" t="s">
        <v>251</v>
      </c>
      <c r="C203" s="82">
        <v>550</v>
      </c>
      <c r="F203"/>
      <c r="G203"/>
      <c r="H203"/>
      <c r="I203"/>
      <c r="J203"/>
      <c r="K203"/>
      <c r="L203"/>
      <c r="M203"/>
      <c r="N203"/>
      <c r="O203"/>
    </row>
    <row r="204" spans="1:15" ht="15" x14ac:dyDescent="0.25">
      <c r="A204" s="355" t="s">
        <v>163</v>
      </c>
      <c r="B204" s="82">
        <v>34747</v>
      </c>
      <c r="C204" s="82">
        <v>15000</v>
      </c>
      <c r="F204"/>
      <c r="G204"/>
      <c r="H204"/>
      <c r="I204"/>
      <c r="J204"/>
      <c r="K204"/>
      <c r="L204"/>
      <c r="M204"/>
      <c r="N204"/>
      <c r="O204"/>
    </row>
    <row r="205" spans="1:15" ht="15" x14ac:dyDescent="0.25">
      <c r="A205" s="356" t="s">
        <v>178</v>
      </c>
      <c r="B205" s="82">
        <v>34747</v>
      </c>
      <c r="C205" s="82">
        <v>15000</v>
      </c>
      <c r="F205"/>
      <c r="G205"/>
      <c r="H205"/>
      <c r="I205"/>
      <c r="J205"/>
      <c r="K205"/>
      <c r="L205"/>
      <c r="M205"/>
      <c r="N205"/>
      <c r="O205"/>
    </row>
    <row r="206" spans="1:15" ht="15" x14ac:dyDescent="0.25">
      <c r="A206" s="357" t="s">
        <v>240</v>
      </c>
      <c r="B206" s="82">
        <v>28111</v>
      </c>
      <c r="C206" s="82">
        <v>15000</v>
      </c>
      <c r="F206"/>
      <c r="G206"/>
      <c r="H206"/>
      <c r="I206"/>
      <c r="J206"/>
      <c r="K206"/>
      <c r="L206"/>
      <c r="M206"/>
      <c r="N206"/>
      <c r="O206"/>
    </row>
    <row r="207" spans="1:15" ht="15" x14ac:dyDescent="0.25">
      <c r="A207" s="357" t="s">
        <v>244</v>
      </c>
      <c r="B207" s="82">
        <v>6636</v>
      </c>
      <c r="F207"/>
      <c r="G207"/>
      <c r="H207"/>
      <c r="I207"/>
      <c r="J207"/>
      <c r="K207"/>
      <c r="L207"/>
      <c r="M207"/>
      <c r="N207"/>
      <c r="O207"/>
    </row>
    <row r="208" spans="1:15" ht="15" x14ac:dyDescent="0.25">
      <c r="A208" s="355" t="s">
        <v>164</v>
      </c>
      <c r="B208" s="82">
        <v>52550</v>
      </c>
      <c r="F208"/>
      <c r="G208"/>
      <c r="H208"/>
      <c r="I208"/>
      <c r="J208"/>
      <c r="K208"/>
      <c r="L208"/>
      <c r="M208"/>
      <c r="N208"/>
      <c r="O208"/>
    </row>
    <row r="209" spans="1:15" ht="15" x14ac:dyDescent="0.25">
      <c r="A209" s="356" t="s">
        <v>180</v>
      </c>
      <c r="B209" s="82">
        <v>52550</v>
      </c>
      <c r="F209"/>
      <c r="G209"/>
      <c r="H209"/>
      <c r="I209"/>
      <c r="J209"/>
      <c r="K209"/>
      <c r="L209"/>
      <c r="M209"/>
      <c r="N209"/>
      <c r="O209"/>
    </row>
    <row r="210" spans="1:15" ht="15" x14ac:dyDescent="0.25">
      <c r="A210" s="357" t="s">
        <v>223</v>
      </c>
      <c r="B210" s="82">
        <v>52550</v>
      </c>
      <c r="F210"/>
      <c r="G210"/>
      <c r="H210"/>
      <c r="I210"/>
      <c r="J210"/>
      <c r="K210"/>
      <c r="L210"/>
      <c r="M210"/>
      <c r="N210"/>
      <c r="O210"/>
    </row>
    <row r="211" spans="1:15" ht="15" x14ac:dyDescent="0.25">
      <c r="A211" s="324" t="s">
        <v>252</v>
      </c>
      <c r="B211" s="358">
        <v>215940</v>
      </c>
      <c r="C211" s="358">
        <v>206050</v>
      </c>
      <c r="D211" s="358"/>
      <c r="E211" s="358"/>
      <c r="F211"/>
      <c r="G211"/>
      <c r="H211"/>
      <c r="I211"/>
      <c r="J211"/>
      <c r="K211"/>
      <c r="L211"/>
      <c r="M211"/>
      <c r="N211"/>
      <c r="O211"/>
    </row>
    <row r="212" spans="1:15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1:15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1:15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1:15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1:15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1:15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1:15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1:15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1:15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1:15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1:15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1:15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1:15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1:15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1:15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1:15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1:15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1:15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1:15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1:15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1:15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</row>
    <row r="233" spans="1:15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</row>
    <row r="234" spans="1:15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</row>
    <row r="235" spans="1:15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</row>
    <row r="236" spans="1:15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</row>
    <row r="237" spans="1:15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</row>
    <row r="239" spans="1:15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</row>
    <row r="240" spans="1:15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</row>
    <row r="241" spans="1:15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</row>
    <row r="242" spans="1:15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5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5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5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5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5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5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5" ht="15" x14ac:dyDescent="0.25">
      <c r="A249"/>
      <c r="B249"/>
      <c r="C249"/>
      <c r="D249"/>
      <c r="E249"/>
    </row>
    <row r="250" spans="1:15" ht="15" x14ac:dyDescent="0.25">
      <c r="A250"/>
      <c r="B250"/>
      <c r="C250"/>
      <c r="D250"/>
      <c r="E250"/>
    </row>
    <row r="251" spans="1:15" ht="15" x14ac:dyDescent="0.25">
      <c r="A251"/>
      <c r="B251"/>
      <c r="C251"/>
      <c r="D251"/>
      <c r="E251"/>
    </row>
    <row r="252" spans="1:15" ht="15" x14ac:dyDescent="0.25">
      <c r="A252"/>
      <c r="B252"/>
      <c r="C252"/>
      <c r="D252"/>
      <c r="E252"/>
    </row>
    <row r="253" spans="1:15" ht="15" x14ac:dyDescent="0.25">
      <c r="A253"/>
      <c r="B253"/>
      <c r="C253"/>
      <c r="D253"/>
      <c r="E253"/>
    </row>
    <row r="254" spans="1:15" ht="15" x14ac:dyDescent="0.25">
      <c r="A254"/>
      <c r="B254"/>
      <c r="C254"/>
      <c r="D254"/>
      <c r="E254"/>
    </row>
    <row r="255" spans="1:15" ht="15" x14ac:dyDescent="0.25">
      <c r="A255"/>
      <c r="B255"/>
      <c r="C255"/>
      <c r="D255"/>
      <c r="E255"/>
    </row>
    <row r="256" spans="1:15" ht="15" x14ac:dyDescent="0.25">
      <c r="A256"/>
      <c r="B256"/>
      <c r="C256"/>
      <c r="D256"/>
      <c r="E256"/>
    </row>
    <row r="257" spans="1:5" ht="15" x14ac:dyDescent="0.25">
      <c r="A257"/>
      <c r="B257"/>
      <c r="C257"/>
      <c r="D257"/>
      <c r="E257"/>
    </row>
    <row r="258" spans="1:5" ht="15" x14ac:dyDescent="0.25">
      <c r="A258"/>
      <c r="B258"/>
      <c r="C258"/>
      <c r="D258"/>
      <c r="E258"/>
    </row>
    <row r="259" spans="1:5" ht="15" x14ac:dyDescent="0.25">
      <c r="A259"/>
      <c r="B259"/>
      <c r="C259"/>
      <c r="D259"/>
      <c r="E259"/>
    </row>
    <row r="260" spans="1:5" ht="15" x14ac:dyDescent="0.25">
      <c r="A260"/>
      <c r="B260"/>
      <c r="C260"/>
      <c r="D260"/>
      <c r="E260"/>
    </row>
  </sheetData>
  <mergeCells count="21">
    <mergeCell ref="N176:N177"/>
    <mergeCell ref="O176:O177"/>
    <mergeCell ref="D9:D10"/>
    <mergeCell ref="E9:E10"/>
    <mergeCell ref="F9:F10"/>
    <mergeCell ref="B176:B177"/>
    <mergeCell ref="D176:D177"/>
    <mergeCell ref="H176:I176"/>
    <mergeCell ref="A1:M1"/>
    <mergeCell ref="A3:N3"/>
    <mergeCell ref="A5:N5"/>
    <mergeCell ref="A9:A10"/>
    <mergeCell ref="B9:B10"/>
    <mergeCell ref="H9:I9"/>
    <mergeCell ref="J9:J10"/>
    <mergeCell ref="K9:K10"/>
    <mergeCell ref="C9:C10"/>
    <mergeCell ref="J176:J177"/>
    <mergeCell ref="M176:M177"/>
    <mergeCell ref="K176:K177"/>
    <mergeCell ref="L176:L177"/>
  </mergeCells>
  <pageMargins left="0.70866141732283472" right="0.70866141732283472" top="0.74803149606299213" bottom="0.74803149606299213" header="0.31496062992125984" footer="0.31496062992125984"/>
  <pageSetup paperSize="9" scale="60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H15"/>
  <sheetViews>
    <sheetView workbookViewId="0">
      <selection activeCell="B17" sqref="B17"/>
    </sheetView>
  </sheetViews>
  <sheetFormatPr defaultRowHeight="15" x14ac:dyDescent="0.25"/>
  <cols>
    <col min="1" max="1" width="46.7109375" bestFit="1" customWidth="1"/>
    <col min="2" max="2" width="16.7109375" bestFit="1" customWidth="1"/>
    <col min="3" max="3" width="23.140625" bestFit="1" customWidth="1"/>
    <col min="4" max="4" width="12" bestFit="1" customWidth="1"/>
    <col min="5" max="5" width="9.85546875" bestFit="1" customWidth="1"/>
    <col min="6" max="6" width="15.7109375" bestFit="1" customWidth="1"/>
    <col min="7" max="7" width="12.42578125" bestFit="1" customWidth="1"/>
    <col min="8" max="8" width="15.5703125" bestFit="1" customWidth="1"/>
  </cols>
  <sheetData>
    <row r="1" spans="1:8" ht="72.75" thickBot="1" x14ac:dyDescent="0.3">
      <c r="A1" s="160" t="s">
        <v>274</v>
      </c>
      <c r="B1" s="161" t="s">
        <v>250</v>
      </c>
      <c r="C1" s="161" t="s">
        <v>282</v>
      </c>
      <c r="D1" s="161" t="s">
        <v>283</v>
      </c>
      <c r="E1" s="161" t="s">
        <v>284</v>
      </c>
      <c r="F1" s="161" t="s">
        <v>280</v>
      </c>
      <c r="G1" s="161" t="s">
        <v>285</v>
      </c>
      <c r="H1" s="162" t="s">
        <v>286</v>
      </c>
    </row>
    <row r="2" spans="1:8" x14ac:dyDescent="0.25">
      <c r="A2" s="149" t="s">
        <v>2</v>
      </c>
      <c r="B2" s="150">
        <v>12867829</v>
      </c>
      <c r="C2" s="150">
        <v>14415988</v>
      </c>
      <c r="D2" s="150">
        <v>5287298.8</v>
      </c>
      <c r="E2" s="150">
        <v>14415988</v>
      </c>
      <c r="F2" s="150">
        <v>5432570.9100000001</v>
      </c>
      <c r="G2" s="151">
        <v>102.7</v>
      </c>
      <c r="H2" s="151">
        <v>37.700000000000003</v>
      </c>
    </row>
    <row r="3" spans="1:8" x14ac:dyDescent="0.25">
      <c r="A3" s="152" t="s">
        <v>3</v>
      </c>
      <c r="B3" s="150">
        <v>12867829</v>
      </c>
      <c r="C3" s="150">
        <v>14415988</v>
      </c>
      <c r="D3" s="150">
        <v>5287298.8</v>
      </c>
      <c r="E3" s="150">
        <v>14415988</v>
      </c>
      <c r="F3" s="150">
        <v>5432570.9100000001</v>
      </c>
      <c r="G3" s="151">
        <v>102.7</v>
      </c>
      <c r="H3" s="151">
        <v>37.700000000000003</v>
      </c>
    </row>
    <row r="4" spans="1:8" x14ac:dyDescent="0.25">
      <c r="A4" s="153" t="s">
        <v>4</v>
      </c>
      <c r="B4" s="150">
        <v>12867829</v>
      </c>
      <c r="C4" s="150">
        <v>14415988</v>
      </c>
      <c r="D4" s="150">
        <v>5287298.8</v>
      </c>
      <c r="E4" s="150">
        <v>14415988</v>
      </c>
      <c r="F4" s="150">
        <v>5432570.9100000001</v>
      </c>
      <c r="G4" s="151">
        <v>102.7</v>
      </c>
      <c r="H4" s="151">
        <v>37.700000000000003</v>
      </c>
    </row>
    <row r="5" spans="1:8" x14ac:dyDescent="0.25">
      <c r="A5" s="154" t="s">
        <v>28</v>
      </c>
      <c r="B5" s="150">
        <v>12867829</v>
      </c>
      <c r="C5" s="150">
        <v>14415988</v>
      </c>
      <c r="D5" s="150">
        <v>5287298.8</v>
      </c>
      <c r="E5" s="150">
        <v>14415988</v>
      </c>
      <c r="F5" s="150">
        <v>5432570.9100000001</v>
      </c>
      <c r="G5" s="151">
        <v>102.7</v>
      </c>
      <c r="H5" s="151">
        <v>37.700000000000003</v>
      </c>
    </row>
    <row r="6" spans="1:8" x14ac:dyDescent="0.25">
      <c r="A6" s="165" t="s">
        <v>278</v>
      </c>
      <c r="B6" s="166">
        <v>11225245</v>
      </c>
      <c r="C6" s="166">
        <v>14019419</v>
      </c>
      <c r="D6" s="166">
        <v>4618705.8199999984</v>
      </c>
      <c r="E6" s="166">
        <v>13876519</v>
      </c>
      <c r="F6" s="166">
        <v>5222110.3899999987</v>
      </c>
      <c r="G6" s="164">
        <v>113.1</v>
      </c>
      <c r="H6" s="164">
        <v>37.6</v>
      </c>
    </row>
    <row r="7" spans="1:8" x14ac:dyDescent="0.25">
      <c r="A7" s="167" t="s">
        <v>142</v>
      </c>
      <c r="B7" s="168">
        <v>9851059</v>
      </c>
      <c r="C7" s="168">
        <v>12910221</v>
      </c>
      <c r="D7" s="168">
        <v>4347298.4499999983</v>
      </c>
      <c r="E7" s="168">
        <v>12767321</v>
      </c>
      <c r="F7" s="168">
        <v>4859667.9099999992</v>
      </c>
      <c r="G7" s="169">
        <v>111.8</v>
      </c>
      <c r="H7" s="169">
        <v>38.1</v>
      </c>
    </row>
    <row r="8" spans="1:8" x14ac:dyDescent="0.25">
      <c r="A8" s="155" t="s">
        <v>159</v>
      </c>
      <c r="B8" s="147">
        <v>8200997</v>
      </c>
      <c r="C8" s="147">
        <v>8519079</v>
      </c>
      <c r="D8" s="147">
        <v>3885260.58</v>
      </c>
      <c r="E8" s="147">
        <v>8519079</v>
      </c>
      <c r="F8" s="147">
        <v>4143432.3</v>
      </c>
      <c r="G8" s="148">
        <v>106.6</v>
      </c>
      <c r="H8" s="148">
        <v>48.6</v>
      </c>
    </row>
    <row r="9" spans="1:8" x14ac:dyDescent="0.25">
      <c r="A9" s="132" t="s">
        <v>167</v>
      </c>
      <c r="B9" s="82">
        <v>6871591</v>
      </c>
      <c r="C9" s="82">
        <v>7140488</v>
      </c>
      <c r="D9" s="82">
        <v>3250171.29</v>
      </c>
      <c r="E9" s="82">
        <v>7140488</v>
      </c>
      <c r="F9" s="82">
        <v>3445335.25</v>
      </c>
      <c r="G9" s="112">
        <v>106</v>
      </c>
      <c r="H9" s="112">
        <v>48.3</v>
      </c>
    </row>
    <row r="10" spans="1:8" x14ac:dyDescent="0.25">
      <c r="A10" s="133" t="s">
        <v>184</v>
      </c>
      <c r="B10" s="82">
        <v>6845046</v>
      </c>
      <c r="C10" s="82">
        <v>7113943</v>
      </c>
      <c r="D10" s="82">
        <v>3240322.85</v>
      </c>
      <c r="E10" s="82">
        <v>7113943</v>
      </c>
      <c r="F10" s="82">
        <v>3432433.36</v>
      </c>
      <c r="G10" s="112">
        <v>105.9</v>
      </c>
      <c r="H10" s="112">
        <v>48.2</v>
      </c>
    </row>
    <row r="11" spans="1:8" x14ac:dyDescent="0.25">
      <c r="A11" s="133" t="s">
        <v>185</v>
      </c>
      <c r="B11" s="82">
        <v>26545</v>
      </c>
      <c r="C11" s="82">
        <v>26545</v>
      </c>
      <c r="D11" s="82">
        <v>9848.44</v>
      </c>
      <c r="E11" s="82">
        <v>26545</v>
      </c>
      <c r="F11" s="82">
        <v>12901.89</v>
      </c>
      <c r="G11" s="112">
        <v>131</v>
      </c>
      <c r="H11" s="112">
        <v>48.6</v>
      </c>
    </row>
    <row r="12" spans="1:8" x14ac:dyDescent="0.25">
      <c r="A12" s="132" t="s">
        <v>168</v>
      </c>
      <c r="B12" s="82">
        <v>195594</v>
      </c>
      <c r="C12" s="82">
        <v>200411</v>
      </c>
      <c r="D12" s="82">
        <v>110345.51</v>
      </c>
      <c r="E12" s="82">
        <v>200411</v>
      </c>
      <c r="F12" s="82">
        <v>137411.94</v>
      </c>
      <c r="G12" s="112">
        <v>124.5</v>
      </c>
      <c r="H12" s="112">
        <v>68.599999999999994</v>
      </c>
    </row>
    <row r="13" spans="1:8" x14ac:dyDescent="0.25">
      <c r="A13" s="133" t="s">
        <v>186</v>
      </c>
      <c r="B13" s="82">
        <v>195594</v>
      </c>
      <c r="C13" s="82">
        <v>200411</v>
      </c>
      <c r="D13" s="82">
        <v>110345.51</v>
      </c>
      <c r="E13" s="82">
        <v>200411</v>
      </c>
      <c r="F13" s="82">
        <v>137411.94</v>
      </c>
      <c r="G13" s="112">
        <v>124.5</v>
      </c>
      <c r="H13" s="112">
        <v>68.599999999999994</v>
      </c>
    </row>
    <row r="14" spans="1:8" x14ac:dyDescent="0.25">
      <c r="A14" s="132" t="s">
        <v>169</v>
      </c>
      <c r="B14" s="82">
        <v>1133812</v>
      </c>
      <c r="C14" s="82">
        <v>1178180</v>
      </c>
      <c r="D14" s="82">
        <v>524743.78</v>
      </c>
      <c r="E14" s="82">
        <v>1178180</v>
      </c>
      <c r="F14" s="82">
        <v>560685.11</v>
      </c>
      <c r="G14" s="112">
        <v>106.8</v>
      </c>
      <c r="H14" s="112">
        <v>47.6</v>
      </c>
    </row>
    <row r="15" spans="1:8" x14ac:dyDescent="0.25">
      <c r="A15" s="133" t="s">
        <v>187</v>
      </c>
      <c r="B15" s="82">
        <v>1133812</v>
      </c>
      <c r="C15" s="82">
        <v>1178180</v>
      </c>
      <c r="D15" s="82">
        <v>524743.78</v>
      </c>
      <c r="E15" s="82">
        <v>1178180</v>
      </c>
      <c r="F15" s="82">
        <v>560685.11</v>
      </c>
      <c r="G15" s="112">
        <v>106.8</v>
      </c>
      <c r="H15" s="112">
        <v>47.6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C89"/>
  <sheetViews>
    <sheetView workbookViewId="0">
      <selection activeCell="C89" sqref="C89"/>
    </sheetView>
  </sheetViews>
  <sheetFormatPr defaultRowHeight="15" x14ac:dyDescent="0.25"/>
  <cols>
    <col min="1" max="1" width="8.42578125" bestFit="1" customWidth="1"/>
    <col min="2" max="2" width="91.5703125" customWidth="1"/>
    <col min="3" max="3" width="80.42578125" bestFit="1" customWidth="1"/>
  </cols>
  <sheetData>
    <row r="1" spans="1:3" x14ac:dyDescent="0.25">
      <c r="A1" t="s">
        <v>0</v>
      </c>
      <c r="B1" t="s">
        <v>1</v>
      </c>
      <c r="C1" t="s">
        <v>156</v>
      </c>
    </row>
    <row r="2" spans="1:3" x14ac:dyDescent="0.25">
      <c r="A2">
        <v>3</v>
      </c>
      <c r="B2" t="s">
        <v>108</v>
      </c>
      <c r="C2" t="s">
        <v>130</v>
      </c>
    </row>
    <row r="3" spans="1:3" x14ac:dyDescent="0.25">
      <c r="A3">
        <v>4</v>
      </c>
      <c r="B3" t="s">
        <v>107</v>
      </c>
      <c r="C3" t="s">
        <v>157</v>
      </c>
    </row>
    <row r="4" spans="1:3" x14ac:dyDescent="0.25">
      <c r="A4">
        <v>5</v>
      </c>
      <c r="B4" t="s">
        <v>125</v>
      </c>
      <c r="C4" t="s">
        <v>136</v>
      </c>
    </row>
    <row r="5" spans="1:3" x14ac:dyDescent="0.25">
      <c r="A5">
        <v>7</v>
      </c>
      <c r="B5" t="s">
        <v>121</v>
      </c>
      <c r="C5" t="s">
        <v>122</v>
      </c>
    </row>
    <row r="6" spans="1:3" x14ac:dyDescent="0.25">
      <c r="A6">
        <v>8</v>
      </c>
      <c r="B6" t="s">
        <v>126</v>
      </c>
      <c r="C6" t="s">
        <v>133</v>
      </c>
    </row>
    <row r="7" spans="1:3" x14ac:dyDescent="0.25">
      <c r="A7">
        <v>9</v>
      </c>
      <c r="B7" t="s">
        <v>129</v>
      </c>
      <c r="C7" t="s">
        <v>158</v>
      </c>
    </row>
    <row r="8" spans="1:3" x14ac:dyDescent="0.25">
      <c r="A8">
        <v>31</v>
      </c>
      <c r="B8" t="s">
        <v>11</v>
      </c>
      <c r="C8" t="s">
        <v>159</v>
      </c>
    </row>
    <row r="9" spans="1:3" x14ac:dyDescent="0.25">
      <c r="A9">
        <v>32</v>
      </c>
      <c r="B9" t="s">
        <v>21</v>
      </c>
      <c r="C9" t="s">
        <v>131</v>
      </c>
    </row>
    <row r="10" spans="1:3" x14ac:dyDescent="0.25">
      <c r="A10">
        <v>34</v>
      </c>
      <c r="B10" t="s">
        <v>23</v>
      </c>
      <c r="C10" t="s">
        <v>160</v>
      </c>
    </row>
    <row r="11" spans="1:3" x14ac:dyDescent="0.25">
      <c r="A11">
        <v>37</v>
      </c>
      <c r="B11" t="s">
        <v>104</v>
      </c>
      <c r="C11" t="s">
        <v>161</v>
      </c>
    </row>
    <row r="12" spans="1:3" x14ac:dyDescent="0.25">
      <c r="A12">
        <v>41</v>
      </c>
      <c r="B12" t="s">
        <v>83</v>
      </c>
      <c r="C12" t="s">
        <v>162</v>
      </c>
    </row>
    <row r="13" spans="1:3" x14ac:dyDescent="0.25">
      <c r="A13">
        <v>42</v>
      </c>
      <c r="B13" t="s">
        <v>26</v>
      </c>
      <c r="C13" t="s">
        <v>163</v>
      </c>
    </row>
    <row r="14" spans="1:3" x14ac:dyDescent="0.25">
      <c r="A14">
        <v>45</v>
      </c>
      <c r="B14" t="s">
        <v>95</v>
      </c>
      <c r="C14" t="s">
        <v>164</v>
      </c>
    </row>
    <row r="15" spans="1:3" x14ac:dyDescent="0.25">
      <c r="A15">
        <v>51</v>
      </c>
      <c r="B15" t="s">
        <v>125</v>
      </c>
      <c r="C15" t="s">
        <v>137</v>
      </c>
    </row>
    <row r="16" spans="1:3" x14ac:dyDescent="0.25">
      <c r="A16">
        <v>71</v>
      </c>
      <c r="B16" t="s">
        <v>121</v>
      </c>
      <c r="C16" t="s">
        <v>165</v>
      </c>
    </row>
    <row r="17" spans="1:3" x14ac:dyDescent="0.25">
      <c r="A17">
        <v>81</v>
      </c>
      <c r="B17" t="s">
        <v>126</v>
      </c>
      <c r="C17" t="s">
        <v>134</v>
      </c>
    </row>
    <row r="18" spans="1:3" x14ac:dyDescent="0.25">
      <c r="A18">
        <v>92</v>
      </c>
      <c r="B18" t="s">
        <v>129</v>
      </c>
      <c r="C18" t="s">
        <v>166</v>
      </c>
    </row>
    <row r="19" spans="1:3" x14ac:dyDescent="0.25">
      <c r="A19">
        <v>311</v>
      </c>
      <c r="B19" t="s">
        <v>8</v>
      </c>
      <c r="C19" t="s">
        <v>167</v>
      </c>
    </row>
    <row r="20" spans="1:3" x14ac:dyDescent="0.25">
      <c r="A20">
        <v>312</v>
      </c>
      <c r="B20" t="s">
        <v>9</v>
      </c>
      <c r="C20" t="s">
        <v>168</v>
      </c>
    </row>
    <row r="21" spans="1:3" x14ac:dyDescent="0.25">
      <c r="A21">
        <v>313</v>
      </c>
      <c r="B21" t="s">
        <v>10</v>
      </c>
      <c r="C21" t="s">
        <v>169</v>
      </c>
    </row>
    <row r="22" spans="1:3" x14ac:dyDescent="0.25">
      <c r="A22">
        <v>321</v>
      </c>
      <c r="B22" t="s">
        <v>13</v>
      </c>
      <c r="C22" t="s">
        <v>170</v>
      </c>
    </row>
    <row r="23" spans="1:3" x14ac:dyDescent="0.25">
      <c r="A23">
        <v>322</v>
      </c>
      <c r="B23" t="s">
        <v>15</v>
      </c>
      <c r="C23" t="s">
        <v>171</v>
      </c>
    </row>
    <row r="24" spans="1:3" x14ac:dyDescent="0.25">
      <c r="A24">
        <v>323</v>
      </c>
      <c r="B24" t="s">
        <v>17</v>
      </c>
      <c r="C24" t="s">
        <v>132</v>
      </c>
    </row>
    <row r="25" spans="1:3" x14ac:dyDescent="0.25">
      <c r="A25">
        <v>324</v>
      </c>
      <c r="B25" t="s">
        <v>106</v>
      </c>
      <c r="C25" t="s">
        <v>172</v>
      </c>
    </row>
    <row r="26" spans="1:3" x14ac:dyDescent="0.25">
      <c r="A26">
        <v>329</v>
      </c>
      <c r="B26" t="s">
        <v>20</v>
      </c>
      <c r="C26" t="s">
        <v>173</v>
      </c>
    </row>
    <row r="27" spans="1:3" x14ac:dyDescent="0.25">
      <c r="A27">
        <v>342</v>
      </c>
      <c r="B27" t="s">
        <v>33</v>
      </c>
      <c r="C27" t="s">
        <v>174</v>
      </c>
    </row>
    <row r="28" spans="1:3" x14ac:dyDescent="0.25">
      <c r="A28">
        <v>343</v>
      </c>
      <c r="B28" t="s">
        <v>22</v>
      </c>
      <c r="C28" t="s">
        <v>175</v>
      </c>
    </row>
    <row r="29" spans="1:3" x14ac:dyDescent="0.25">
      <c r="A29">
        <v>372</v>
      </c>
      <c r="B29" t="s">
        <v>24</v>
      </c>
      <c r="C29" t="s">
        <v>176</v>
      </c>
    </row>
    <row r="30" spans="1:3" x14ac:dyDescent="0.25">
      <c r="A30">
        <v>412</v>
      </c>
      <c r="B30" t="s">
        <v>32</v>
      </c>
      <c r="C30" t="s">
        <v>177</v>
      </c>
    </row>
    <row r="31" spans="1:3" x14ac:dyDescent="0.25">
      <c r="A31">
        <v>422</v>
      </c>
      <c r="B31" t="s">
        <v>25</v>
      </c>
      <c r="C31" t="s">
        <v>178</v>
      </c>
    </row>
    <row r="32" spans="1:3" x14ac:dyDescent="0.25">
      <c r="A32">
        <v>423</v>
      </c>
      <c r="B32" t="s">
        <v>27</v>
      </c>
      <c r="C32" t="s">
        <v>179</v>
      </c>
    </row>
    <row r="33" spans="1:3" x14ac:dyDescent="0.25">
      <c r="A33">
        <v>451</v>
      </c>
      <c r="B33" t="s">
        <v>67</v>
      </c>
      <c r="C33" t="s">
        <v>180</v>
      </c>
    </row>
    <row r="34" spans="1:3" x14ac:dyDescent="0.25">
      <c r="A34">
        <v>452</v>
      </c>
      <c r="B34" t="s">
        <v>84</v>
      </c>
      <c r="C34" t="s">
        <v>181</v>
      </c>
    </row>
    <row r="35" spans="1:3" x14ac:dyDescent="0.25">
      <c r="A35">
        <v>511</v>
      </c>
      <c r="B35" t="s">
        <v>125</v>
      </c>
      <c r="C35" t="s">
        <v>138</v>
      </c>
    </row>
    <row r="36" spans="1:3" x14ac:dyDescent="0.25">
      <c r="A36">
        <v>711</v>
      </c>
      <c r="B36" t="s">
        <v>121</v>
      </c>
      <c r="C36" t="s">
        <v>182</v>
      </c>
    </row>
    <row r="37" spans="1:3" x14ac:dyDescent="0.25">
      <c r="A37">
        <v>811</v>
      </c>
      <c r="B37" t="s">
        <v>126</v>
      </c>
      <c r="C37" t="s">
        <v>135</v>
      </c>
    </row>
    <row r="38" spans="1:3" x14ac:dyDescent="0.25">
      <c r="A38">
        <v>921</v>
      </c>
      <c r="B38" t="s">
        <v>129</v>
      </c>
      <c r="C38" t="s">
        <v>183</v>
      </c>
    </row>
    <row r="39" spans="1:3" x14ac:dyDescent="0.25">
      <c r="A39">
        <v>3111</v>
      </c>
      <c r="B39" t="s">
        <v>7</v>
      </c>
      <c r="C39" t="s">
        <v>184</v>
      </c>
    </row>
    <row r="40" spans="1:3" x14ac:dyDescent="0.25">
      <c r="A40">
        <v>3113</v>
      </c>
      <c r="B40" t="s">
        <v>29</v>
      </c>
      <c r="C40" t="s">
        <v>185</v>
      </c>
    </row>
    <row r="41" spans="1:3" x14ac:dyDescent="0.25">
      <c r="A41">
        <v>3121</v>
      </c>
      <c r="B41" t="s">
        <v>9</v>
      </c>
      <c r="C41" t="s">
        <v>186</v>
      </c>
    </row>
    <row r="42" spans="1:3" x14ac:dyDescent="0.25">
      <c r="A42">
        <v>3132</v>
      </c>
      <c r="B42" t="s">
        <v>71</v>
      </c>
      <c r="C42" t="s">
        <v>187</v>
      </c>
    </row>
    <row r="43" spans="1:3" x14ac:dyDescent="0.25">
      <c r="A43">
        <v>3211</v>
      </c>
      <c r="B43" t="s">
        <v>40</v>
      </c>
      <c r="C43" t="s">
        <v>188</v>
      </c>
    </row>
    <row r="44" spans="1:3" x14ac:dyDescent="0.25">
      <c r="A44">
        <v>3212</v>
      </c>
      <c r="B44" t="s">
        <v>97</v>
      </c>
      <c r="C44" t="s">
        <v>189</v>
      </c>
    </row>
    <row r="45" spans="1:3" x14ac:dyDescent="0.25">
      <c r="A45">
        <v>3213</v>
      </c>
      <c r="B45" t="s">
        <v>41</v>
      </c>
      <c r="C45" t="s">
        <v>190</v>
      </c>
    </row>
    <row r="46" spans="1:3" x14ac:dyDescent="0.25">
      <c r="A46">
        <v>3214</v>
      </c>
      <c r="B46" t="s">
        <v>42</v>
      </c>
      <c r="C46" t="s">
        <v>191</v>
      </c>
    </row>
    <row r="47" spans="1:3" x14ac:dyDescent="0.25">
      <c r="A47">
        <v>3221</v>
      </c>
      <c r="B47" t="s">
        <v>98</v>
      </c>
      <c r="C47" t="s">
        <v>192</v>
      </c>
    </row>
    <row r="48" spans="1:3" x14ac:dyDescent="0.25">
      <c r="A48">
        <v>3222</v>
      </c>
      <c r="B48" t="s">
        <v>39</v>
      </c>
      <c r="C48" t="s">
        <v>193</v>
      </c>
    </row>
    <row r="49" spans="1:3" x14ac:dyDescent="0.25">
      <c r="A49">
        <v>3223</v>
      </c>
      <c r="B49" t="s">
        <v>43</v>
      </c>
      <c r="C49" t="s">
        <v>194</v>
      </c>
    </row>
    <row r="50" spans="1:3" x14ac:dyDescent="0.25">
      <c r="A50">
        <v>3224</v>
      </c>
      <c r="B50" t="s">
        <v>34</v>
      </c>
      <c r="C50" t="s">
        <v>195</v>
      </c>
    </row>
    <row r="51" spans="1:3" x14ac:dyDescent="0.25">
      <c r="A51">
        <v>3225</v>
      </c>
      <c r="B51" t="s">
        <v>44</v>
      </c>
      <c r="C51" t="s">
        <v>196</v>
      </c>
    </row>
    <row r="52" spans="1:3" x14ac:dyDescent="0.25">
      <c r="A52">
        <v>3227</v>
      </c>
      <c r="B52" t="s">
        <v>14</v>
      </c>
      <c r="C52" t="s">
        <v>197</v>
      </c>
    </row>
    <row r="53" spans="1:3" x14ac:dyDescent="0.25">
      <c r="A53">
        <v>3231</v>
      </c>
      <c r="B53" t="s">
        <v>45</v>
      </c>
      <c r="C53" t="s">
        <v>198</v>
      </c>
    </row>
    <row r="54" spans="1:3" x14ac:dyDescent="0.25">
      <c r="A54">
        <v>3232</v>
      </c>
      <c r="B54" t="s">
        <v>57</v>
      </c>
      <c r="C54" t="s">
        <v>199</v>
      </c>
    </row>
    <row r="55" spans="1:3" x14ac:dyDescent="0.25">
      <c r="A55">
        <v>3233</v>
      </c>
      <c r="B55" t="s">
        <v>46</v>
      </c>
      <c r="C55" t="s">
        <v>200</v>
      </c>
    </row>
    <row r="56" spans="1:3" x14ac:dyDescent="0.25">
      <c r="A56">
        <v>3234</v>
      </c>
      <c r="B56" t="s">
        <v>16</v>
      </c>
      <c r="C56" t="s">
        <v>201</v>
      </c>
    </row>
    <row r="57" spans="1:3" x14ac:dyDescent="0.25">
      <c r="A57">
        <v>3235</v>
      </c>
      <c r="B57" t="s">
        <v>47</v>
      </c>
      <c r="C57" t="s">
        <v>202</v>
      </c>
    </row>
    <row r="58" spans="1:3" x14ac:dyDescent="0.25">
      <c r="A58">
        <v>3236</v>
      </c>
      <c r="B58" t="s">
        <v>99</v>
      </c>
      <c r="C58" t="s">
        <v>203</v>
      </c>
    </row>
    <row r="59" spans="1:3" x14ac:dyDescent="0.25">
      <c r="A59">
        <v>3237</v>
      </c>
      <c r="B59" t="s">
        <v>48</v>
      </c>
      <c r="C59" t="s">
        <v>204</v>
      </c>
    </row>
    <row r="60" spans="1:3" x14ac:dyDescent="0.25">
      <c r="A60">
        <v>3238</v>
      </c>
      <c r="B60" t="s">
        <v>49</v>
      </c>
      <c r="C60" t="s">
        <v>205</v>
      </c>
    </row>
    <row r="61" spans="1:3" x14ac:dyDescent="0.25">
      <c r="A61">
        <v>3239</v>
      </c>
      <c r="B61" t="s">
        <v>50</v>
      </c>
      <c r="C61" t="s">
        <v>206</v>
      </c>
    </row>
    <row r="62" spans="1:3" x14ac:dyDescent="0.25">
      <c r="A62">
        <v>3241</v>
      </c>
      <c r="B62" t="s">
        <v>106</v>
      </c>
      <c r="C62" t="s">
        <v>207</v>
      </c>
    </row>
    <row r="63" spans="1:3" x14ac:dyDescent="0.25">
      <c r="A63">
        <v>3291</v>
      </c>
      <c r="B63" t="s">
        <v>100</v>
      </c>
      <c r="C63" t="s">
        <v>208</v>
      </c>
    </row>
    <row r="64" spans="1:3" x14ac:dyDescent="0.25">
      <c r="A64">
        <v>3292</v>
      </c>
      <c r="B64" t="s">
        <v>18</v>
      </c>
      <c r="C64" t="s">
        <v>209</v>
      </c>
    </row>
    <row r="65" spans="1:3" x14ac:dyDescent="0.25">
      <c r="A65">
        <v>3293</v>
      </c>
      <c r="B65" t="s">
        <v>19</v>
      </c>
      <c r="C65" t="s">
        <v>210</v>
      </c>
    </row>
    <row r="66" spans="1:3" x14ac:dyDescent="0.25">
      <c r="A66">
        <v>3294</v>
      </c>
      <c r="B66" t="s">
        <v>101</v>
      </c>
      <c r="C66" t="s">
        <v>211</v>
      </c>
    </row>
    <row r="67" spans="1:3" x14ac:dyDescent="0.25">
      <c r="A67">
        <v>3295</v>
      </c>
      <c r="B67" t="s">
        <v>51</v>
      </c>
      <c r="C67" t="s">
        <v>212</v>
      </c>
    </row>
    <row r="68" spans="1:3" x14ac:dyDescent="0.25">
      <c r="A68">
        <v>3299</v>
      </c>
      <c r="B68" t="s">
        <v>52</v>
      </c>
      <c r="C68" t="s">
        <v>213</v>
      </c>
    </row>
    <row r="69" spans="1:3" x14ac:dyDescent="0.25">
      <c r="A69">
        <v>3423</v>
      </c>
      <c r="B69" t="s">
        <v>63</v>
      </c>
      <c r="C69" t="s">
        <v>214</v>
      </c>
    </row>
    <row r="70" spans="1:3" x14ac:dyDescent="0.25">
      <c r="A70">
        <v>3431</v>
      </c>
      <c r="B70" t="s">
        <v>53</v>
      </c>
      <c r="C70" t="s">
        <v>215</v>
      </c>
    </row>
    <row r="71" spans="1:3" x14ac:dyDescent="0.25">
      <c r="A71">
        <v>3432</v>
      </c>
      <c r="B71" t="s">
        <v>102</v>
      </c>
      <c r="C71" t="s">
        <v>216</v>
      </c>
    </row>
    <row r="72" spans="1:3" x14ac:dyDescent="0.25">
      <c r="A72">
        <v>3433</v>
      </c>
      <c r="B72" t="s">
        <v>367</v>
      </c>
      <c r="C72" t="s">
        <v>394</v>
      </c>
    </row>
    <row r="73" spans="1:3" x14ac:dyDescent="0.25">
      <c r="A73">
        <v>3721</v>
      </c>
      <c r="B73" t="s">
        <v>103</v>
      </c>
      <c r="C73" t="s">
        <v>217</v>
      </c>
    </row>
    <row r="74" spans="1:3" x14ac:dyDescent="0.25">
      <c r="A74">
        <v>4123</v>
      </c>
      <c r="B74" t="s">
        <v>59</v>
      </c>
      <c r="C74" t="s">
        <v>218</v>
      </c>
    </row>
    <row r="75" spans="1:3" x14ac:dyDescent="0.25">
      <c r="A75">
        <v>4221</v>
      </c>
      <c r="B75" t="s">
        <v>54</v>
      </c>
      <c r="C75" t="s">
        <v>219</v>
      </c>
    </row>
    <row r="76" spans="1:3" x14ac:dyDescent="0.25">
      <c r="A76">
        <v>4222</v>
      </c>
      <c r="B76" t="s">
        <v>55</v>
      </c>
      <c r="C76" t="s">
        <v>220</v>
      </c>
    </row>
    <row r="77" spans="1:3" x14ac:dyDescent="0.25">
      <c r="A77">
        <v>4223</v>
      </c>
      <c r="B77" t="s">
        <v>56</v>
      </c>
      <c r="C77" t="s">
        <v>221</v>
      </c>
    </row>
    <row r="78" spans="1:3" x14ac:dyDescent="0.25">
      <c r="A78">
        <v>4231</v>
      </c>
      <c r="B78" t="s">
        <v>64</v>
      </c>
      <c r="C78" t="s">
        <v>222</v>
      </c>
    </row>
    <row r="79" spans="1:3" x14ac:dyDescent="0.25">
      <c r="A79">
        <v>4511</v>
      </c>
      <c r="B79" t="s">
        <v>67</v>
      </c>
      <c r="C79" t="s">
        <v>223</v>
      </c>
    </row>
    <row r="80" spans="1:3" x14ac:dyDescent="0.25">
      <c r="A80">
        <v>4521</v>
      </c>
      <c r="B80" t="s">
        <v>84</v>
      </c>
      <c r="C80" t="s">
        <v>224</v>
      </c>
    </row>
    <row r="81" spans="1:3" x14ac:dyDescent="0.25">
      <c r="A81">
        <v>5111</v>
      </c>
      <c r="B81" t="s">
        <v>125</v>
      </c>
      <c r="C81" t="s">
        <v>225</v>
      </c>
    </row>
    <row r="82" spans="1:3" x14ac:dyDescent="0.25">
      <c r="A82">
        <v>7111</v>
      </c>
      <c r="B82" t="s">
        <v>121</v>
      </c>
      <c r="C82" t="s">
        <v>226</v>
      </c>
    </row>
    <row r="83" spans="1:3" x14ac:dyDescent="0.25">
      <c r="A83">
        <v>8111</v>
      </c>
      <c r="B83" t="s">
        <v>126</v>
      </c>
      <c r="C83" t="s">
        <v>227</v>
      </c>
    </row>
    <row r="84" spans="1:3" x14ac:dyDescent="0.25">
      <c r="A84">
        <v>9211</v>
      </c>
      <c r="B84" t="s">
        <v>127</v>
      </c>
      <c r="C84" t="s">
        <v>228</v>
      </c>
    </row>
    <row r="85" spans="1:3" x14ac:dyDescent="0.25">
      <c r="A85">
        <v>9212</v>
      </c>
      <c r="B85" t="s">
        <v>128</v>
      </c>
      <c r="C85" t="s">
        <v>229</v>
      </c>
    </row>
    <row r="86" spans="1:3" x14ac:dyDescent="0.25">
      <c r="A86">
        <v>98</v>
      </c>
      <c r="B86" t="s">
        <v>308</v>
      </c>
      <c r="C86" t="s">
        <v>308</v>
      </c>
    </row>
    <row r="87" spans="1:3" x14ac:dyDescent="0.25">
      <c r="A87">
        <v>988</v>
      </c>
      <c r="B87" t="s">
        <v>309</v>
      </c>
      <c r="C87" t="s">
        <v>309</v>
      </c>
    </row>
    <row r="88" spans="1:3" x14ac:dyDescent="0.25">
      <c r="A88">
        <v>9888</v>
      </c>
      <c r="B88" t="s">
        <v>310</v>
      </c>
      <c r="C88" t="s">
        <v>310</v>
      </c>
    </row>
    <row r="89" spans="1:3" x14ac:dyDescent="0.25">
      <c r="A89">
        <v>98888</v>
      </c>
      <c r="B89" t="s">
        <v>311</v>
      </c>
      <c r="C89" t="s">
        <v>311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13"/>
  <sheetViews>
    <sheetView workbookViewId="0">
      <selection activeCell="O24" sqref="O24"/>
    </sheetView>
  </sheetViews>
  <sheetFormatPr defaultRowHeight="15" x14ac:dyDescent="0.25"/>
  <sheetData>
    <row r="1" spans="1:3" x14ac:dyDescent="0.25">
      <c r="A1" s="348" t="s">
        <v>396</v>
      </c>
      <c r="B1" t="s">
        <v>397</v>
      </c>
      <c r="C1" t="s">
        <v>398</v>
      </c>
    </row>
    <row r="2" spans="1:3" x14ac:dyDescent="0.25">
      <c r="A2" s="349">
        <v>0</v>
      </c>
      <c r="B2" s="350" t="s">
        <v>399</v>
      </c>
      <c r="C2" s="350" t="s">
        <v>274</v>
      </c>
    </row>
    <row r="3" spans="1:3" x14ac:dyDescent="0.25">
      <c r="A3" s="349" t="s">
        <v>400</v>
      </c>
      <c r="B3" s="350" t="s">
        <v>401</v>
      </c>
      <c r="C3" s="350" t="s">
        <v>274</v>
      </c>
    </row>
    <row r="4" spans="1:3" x14ac:dyDescent="0.25">
      <c r="A4" s="349" t="s">
        <v>402</v>
      </c>
      <c r="B4" s="350" t="s">
        <v>403</v>
      </c>
      <c r="C4" s="350" t="s">
        <v>274</v>
      </c>
    </row>
    <row r="5" spans="1:3" x14ac:dyDescent="0.25">
      <c r="A5" s="349" t="s">
        <v>404</v>
      </c>
      <c r="B5" s="350" t="s">
        <v>405</v>
      </c>
      <c r="C5" s="350" t="s">
        <v>274</v>
      </c>
    </row>
    <row r="6" spans="1:3" x14ac:dyDescent="0.25">
      <c r="A6" s="351" t="s">
        <v>406</v>
      </c>
      <c r="B6" s="350" t="s">
        <v>407</v>
      </c>
      <c r="C6" s="350" t="s">
        <v>274</v>
      </c>
    </row>
    <row r="7" spans="1:3" x14ac:dyDescent="0.25">
      <c r="A7" s="351" t="s">
        <v>408</v>
      </c>
      <c r="B7" s="350" t="s">
        <v>409</v>
      </c>
      <c r="C7" s="350" t="s">
        <v>274</v>
      </c>
    </row>
    <row r="8" spans="1:3" x14ac:dyDescent="0.25">
      <c r="A8" s="351" t="s">
        <v>410</v>
      </c>
      <c r="B8" s="350" t="s">
        <v>411</v>
      </c>
      <c r="C8" s="350" t="s">
        <v>274</v>
      </c>
    </row>
    <row r="9" spans="1:3" x14ac:dyDescent="0.25">
      <c r="A9" s="349" t="s">
        <v>412</v>
      </c>
      <c r="B9" s="350" t="s">
        <v>413</v>
      </c>
      <c r="C9" s="350" t="s">
        <v>274</v>
      </c>
    </row>
    <row r="10" spans="1:3" x14ac:dyDescent="0.25">
      <c r="A10" s="351" t="s">
        <v>414</v>
      </c>
      <c r="B10" s="350" t="s">
        <v>415</v>
      </c>
      <c r="C10" s="350" t="s">
        <v>274</v>
      </c>
    </row>
    <row r="11" spans="1:3" x14ac:dyDescent="0.25">
      <c r="A11" s="351" t="s">
        <v>416</v>
      </c>
      <c r="B11" s="350" t="s">
        <v>417</v>
      </c>
      <c r="C11" s="350" t="s">
        <v>274</v>
      </c>
    </row>
    <row r="12" spans="1:3" x14ac:dyDescent="0.25">
      <c r="A12" s="351" t="s">
        <v>418</v>
      </c>
      <c r="B12" s="350" t="s">
        <v>419</v>
      </c>
      <c r="C12" s="350" t="s">
        <v>274</v>
      </c>
    </row>
    <row r="13" spans="1:3" x14ac:dyDescent="0.25">
      <c r="A13" s="351" t="s">
        <v>420</v>
      </c>
      <c r="B13" s="350" t="s">
        <v>421</v>
      </c>
      <c r="C13" s="350" t="s">
        <v>274</v>
      </c>
    </row>
    <row r="14" spans="1:3" x14ac:dyDescent="0.25">
      <c r="A14" s="349" t="s">
        <v>422</v>
      </c>
      <c r="B14" s="350" t="s">
        <v>423</v>
      </c>
      <c r="C14" s="350" t="s">
        <v>274</v>
      </c>
    </row>
    <row r="15" spans="1:3" x14ac:dyDescent="0.25">
      <c r="A15" s="351" t="s">
        <v>424</v>
      </c>
      <c r="B15" s="350" t="s">
        <v>425</v>
      </c>
      <c r="C15" s="350" t="s">
        <v>274</v>
      </c>
    </row>
    <row r="16" spans="1:3" x14ac:dyDescent="0.25">
      <c r="A16" s="351" t="s">
        <v>426</v>
      </c>
      <c r="B16" s="350" t="s">
        <v>427</v>
      </c>
      <c r="C16" s="350" t="s">
        <v>274</v>
      </c>
    </row>
    <row r="17" spans="1:3" x14ac:dyDescent="0.25">
      <c r="A17" s="351" t="s">
        <v>428</v>
      </c>
      <c r="B17" s="350" t="s">
        <v>429</v>
      </c>
      <c r="C17" s="350" t="s">
        <v>274</v>
      </c>
    </row>
    <row r="18" spans="1:3" x14ac:dyDescent="0.25">
      <c r="A18" s="351" t="s">
        <v>430</v>
      </c>
      <c r="B18" s="350" t="s">
        <v>431</v>
      </c>
      <c r="C18" s="350" t="s">
        <v>274</v>
      </c>
    </row>
    <row r="19" spans="1:3" x14ac:dyDescent="0.25">
      <c r="A19" s="349" t="s">
        <v>432</v>
      </c>
      <c r="B19" s="350" t="s">
        <v>32</v>
      </c>
      <c r="C19" s="350" t="s">
        <v>274</v>
      </c>
    </row>
    <row r="20" spans="1:3" x14ac:dyDescent="0.25">
      <c r="A20" s="349" t="s">
        <v>433</v>
      </c>
      <c r="B20" s="350" t="s">
        <v>434</v>
      </c>
      <c r="C20" s="350" t="s">
        <v>274</v>
      </c>
    </row>
    <row r="21" spans="1:3" x14ac:dyDescent="0.25">
      <c r="A21" s="351" t="s">
        <v>435</v>
      </c>
      <c r="B21" s="350" t="s">
        <v>434</v>
      </c>
      <c r="C21" s="350" t="s">
        <v>274</v>
      </c>
    </row>
    <row r="22" spans="1:3" x14ac:dyDescent="0.25">
      <c r="A22" s="349" t="s">
        <v>436</v>
      </c>
      <c r="B22" s="350" t="s">
        <v>437</v>
      </c>
      <c r="C22" s="350" t="s">
        <v>274</v>
      </c>
    </row>
    <row r="23" spans="1:3" x14ac:dyDescent="0.25">
      <c r="A23" s="351" t="s">
        <v>438</v>
      </c>
      <c r="B23" s="350" t="s">
        <v>437</v>
      </c>
      <c r="C23" s="350" t="s">
        <v>274</v>
      </c>
    </row>
    <row r="24" spans="1:3" x14ac:dyDescent="0.25">
      <c r="A24" s="349" t="s">
        <v>439</v>
      </c>
      <c r="B24" s="350" t="s">
        <v>82</v>
      </c>
      <c r="C24" s="350" t="s">
        <v>274</v>
      </c>
    </row>
    <row r="25" spans="1:3" x14ac:dyDescent="0.25">
      <c r="A25" s="351" t="s">
        <v>440</v>
      </c>
      <c r="B25" s="350" t="s">
        <v>82</v>
      </c>
      <c r="C25" s="350" t="s">
        <v>274</v>
      </c>
    </row>
    <row r="26" spans="1:3" x14ac:dyDescent="0.25">
      <c r="A26" s="349" t="s">
        <v>441</v>
      </c>
      <c r="B26" s="350" t="s">
        <v>442</v>
      </c>
      <c r="C26" s="350" t="s">
        <v>274</v>
      </c>
    </row>
    <row r="27" spans="1:3" x14ac:dyDescent="0.25">
      <c r="A27" s="351" t="s">
        <v>443</v>
      </c>
      <c r="B27" s="350" t="s">
        <v>444</v>
      </c>
      <c r="C27" s="350" t="s">
        <v>274</v>
      </c>
    </row>
    <row r="28" spans="1:3" x14ac:dyDescent="0.25">
      <c r="A28" s="351" t="s">
        <v>445</v>
      </c>
      <c r="B28" s="350" t="s">
        <v>446</v>
      </c>
      <c r="C28" s="350" t="s">
        <v>274</v>
      </c>
    </row>
    <row r="29" spans="1:3" x14ac:dyDescent="0.25">
      <c r="A29" s="351" t="s">
        <v>447</v>
      </c>
      <c r="B29" s="350" t="s">
        <v>448</v>
      </c>
      <c r="C29" s="350" t="s">
        <v>274</v>
      </c>
    </row>
    <row r="30" spans="1:3" x14ac:dyDescent="0.25">
      <c r="A30" s="351" t="s">
        <v>449</v>
      </c>
      <c r="B30" s="350" t="s">
        <v>450</v>
      </c>
      <c r="C30" s="350" t="s">
        <v>274</v>
      </c>
    </row>
    <row r="31" spans="1:3" x14ac:dyDescent="0.25">
      <c r="A31" s="351" t="s">
        <v>451</v>
      </c>
      <c r="B31" s="350" t="s">
        <v>452</v>
      </c>
      <c r="C31" s="350" t="s">
        <v>274</v>
      </c>
    </row>
    <row r="32" spans="1:3" x14ac:dyDescent="0.25">
      <c r="A32" s="351" t="s">
        <v>453</v>
      </c>
      <c r="B32" s="350" t="s">
        <v>454</v>
      </c>
      <c r="C32" s="350" t="s">
        <v>274</v>
      </c>
    </row>
    <row r="33" spans="1:3" x14ac:dyDescent="0.25">
      <c r="A33" s="349" t="s">
        <v>455</v>
      </c>
      <c r="B33" s="350" t="s">
        <v>456</v>
      </c>
      <c r="C33" s="350" t="s">
        <v>274</v>
      </c>
    </row>
    <row r="34" spans="1:3" x14ac:dyDescent="0.25">
      <c r="A34" s="351" t="s">
        <v>457</v>
      </c>
      <c r="B34" s="350" t="s">
        <v>456</v>
      </c>
      <c r="C34" s="350" t="s">
        <v>274</v>
      </c>
    </row>
    <row r="35" spans="1:3" x14ac:dyDescent="0.25">
      <c r="A35" s="349" t="s">
        <v>458</v>
      </c>
      <c r="B35" s="350" t="s">
        <v>459</v>
      </c>
      <c r="C35" s="350" t="s">
        <v>274</v>
      </c>
    </row>
    <row r="36" spans="1:3" x14ac:dyDescent="0.25">
      <c r="A36" s="351" t="s">
        <v>460</v>
      </c>
      <c r="B36" s="350" t="s">
        <v>459</v>
      </c>
      <c r="C36" s="350" t="s">
        <v>274</v>
      </c>
    </row>
    <row r="37" spans="1:3" x14ac:dyDescent="0.25">
      <c r="A37" s="349" t="s">
        <v>461</v>
      </c>
      <c r="B37" s="350" t="s">
        <v>462</v>
      </c>
      <c r="C37" s="350" t="s">
        <v>274</v>
      </c>
    </row>
    <row r="38" spans="1:3" x14ac:dyDescent="0.25">
      <c r="A38" s="349" t="s">
        <v>463</v>
      </c>
      <c r="B38" s="350" t="s">
        <v>462</v>
      </c>
      <c r="C38" s="350" t="s">
        <v>274</v>
      </c>
    </row>
    <row r="39" spans="1:3" x14ac:dyDescent="0.25">
      <c r="A39" s="351" t="s">
        <v>464</v>
      </c>
      <c r="B39" s="350" t="s">
        <v>465</v>
      </c>
      <c r="C39" s="350" t="s">
        <v>274</v>
      </c>
    </row>
    <row r="40" spans="1:3" x14ac:dyDescent="0.25">
      <c r="A40" s="351" t="s">
        <v>466</v>
      </c>
      <c r="B40" s="350" t="s">
        <v>467</v>
      </c>
      <c r="C40" s="350" t="s">
        <v>274</v>
      </c>
    </row>
    <row r="41" spans="1:3" x14ac:dyDescent="0.25">
      <c r="A41" s="349" t="s">
        <v>468</v>
      </c>
      <c r="B41" s="350" t="s">
        <v>469</v>
      </c>
      <c r="C41" s="350" t="s">
        <v>274</v>
      </c>
    </row>
    <row r="42" spans="1:3" x14ac:dyDescent="0.25">
      <c r="A42" s="349" t="s">
        <v>470</v>
      </c>
      <c r="B42" s="350" t="s">
        <v>471</v>
      </c>
      <c r="C42" s="350" t="s">
        <v>274</v>
      </c>
    </row>
    <row r="43" spans="1:3" x14ac:dyDescent="0.25">
      <c r="A43" s="349" t="s">
        <v>472</v>
      </c>
      <c r="B43" s="350" t="s">
        <v>473</v>
      </c>
      <c r="C43" s="350" t="s">
        <v>274</v>
      </c>
    </row>
    <row r="44" spans="1:3" x14ac:dyDescent="0.25">
      <c r="A44" s="351" t="s">
        <v>474</v>
      </c>
      <c r="B44" s="350" t="s">
        <v>475</v>
      </c>
      <c r="C44" s="350" t="s">
        <v>274</v>
      </c>
    </row>
    <row r="45" spans="1:3" x14ac:dyDescent="0.25">
      <c r="A45" s="351" t="s">
        <v>476</v>
      </c>
      <c r="B45" s="350" t="s">
        <v>477</v>
      </c>
      <c r="C45" s="350" t="s">
        <v>274</v>
      </c>
    </row>
    <row r="46" spans="1:3" x14ac:dyDescent="0.25">
      <c r="A46" s="351" t="s">
        <v>478</v>
      </c>
      <c r="B46" s="350" t="s">
        <v>479</v>
      </c>
      <c r="C46" s="350" t="s">
        <v>274</v>
      </c>
    </row>
    <row r="47" spans="1:3" x14ac:dyDescent="0.25">
      <c r="A47" s="349" t="s">
        <v>480</v>
      </c>
      <c r="B47" s="350" t="s">
        <v>481</v>
      </c>
      <c r="C47" s="350" t="s">
        <v>274</v>
      </c>
    </row>
    <row r="48" spans="1:3" x14ac:dyDescent="0.25">
      <c r="A48" s="351" t="s">
        <v>482</v>
      </c>
      <c r="B48" s="350" t="s">
        <v>483</v>
      </c>
      <c r="C48" s="350" t="s">
        <v>274</v>
      </c>
    </row>
    <row r="49" spans="1:3" x14ac:dyDescent="0.25">
      <c r="A49" s="351" t="s">
        <v>484</v>
      </c>
      <c r="B49" s="350" t="s">
        <v>485</v>
      </c>
      <c r="C49" s="350" t="s">
        <v>274</v>
      </c>
    </row>
    <row r="50" spans="1:3" x14ac:dyDescent="0.25">
      <c r="A50" s="351" t="s">
        <v>486</v>
      </c>
      <c r="B50" s="350" t="s">
        <v>487</v>
      </c>
      <c r="C50" s="350" t="s">
        <v>274</v>
      </c>
    </row>
    <row r="51" spans="1:3" x14ac:dyDescent="0.25">
      <c r="A51" s="351" t="s">
        <v>488</v>
      </c>
      <c r="B51" s="350" t="s">
        <v>489</v>
      </c>
      <c r="C51" s="350" t="s">
        <v>274</v>
      </c>
    </row>
    <row r="52" spans="1:3" x14ac:dyDescent="0.25">
      <c r="A52" s="351" t="s">
        <v>490</v>
      </c>
      <c r="B52" s="350" t="s">
        <v>491</v>
      </c>
      <c r="C52" s="350" t="s">
        <v>274</v>
      </c>
    </row>
    <row r="53" spans="1:3" x14ac:dyDescent="0.25">
      <c r="A53" s="351" t="s">
        <v>492</v>
      </c>
      <c r="B53" s="350" t="s">
        <v>493</v>
      </c>
      <c r="C53" s="350" t="s">
        <v>274</v>
      </c>
    </row>
    <row r="54" spans="1:3" x14ac:dyDescent="0.25">
      <c r="A54" s="351" t="s">
        <v>494</v>
      </c>
      <c r="B54" s="350" t="s">
        <v>495</v>
      </c>
      <c r="C54" s="350" t="s">
        <v>274</v>
      </c>
    </row>
    <row r="55" spans="1:3" x14ac:dyDescent="0.25">
      <c r="A55" s="351" t="s">
        <v>496</v>
      </c>
      <c r="B55" s="350" t="s">
        <v>497</v>
      </c>
      <c r="C55" s="350" t="s">
        <v>274</v>
      </c>
    </row>
    <row r="56" spans="1:3" x14ac:dyDescent="0.25">
      <c r="A56" s="349" t="s">
        <v>498</v>
      </c>
      <c r="B56" s="350" t="s">
        <v>499</v>
      </c>
      <c r="C56" s="350" t="s">
        <v>274</v>
      </c>
    </row>
    <row r="57" spans="1:3" x14ac:dyDescent="0.25">
      <c r="A57" s="351" t="s">
        <v>500</v>
      </c>
      <c r="B57" s="350" t="s">
        <v>501</v>
      </c>
      <c r="C57" s="350" t="s">
        <v>274</v>
      </c>
    </row>
    <row r="58" spans="1:3" x14ac:dyDescent="0.25">
      <c r="A58" s="351" t="s">
        <v>502</v>
      </c>
      <c r="B58" s="350" t="s">
        <v>503</v>
      </c>
      <c r="C58" s="350" t="s">
        <v>274</v>
      </c>
    </row>
    <row r="59" spans="1:3" x14ac:dyDescent="0.25">
      <c r="A59" s="351" t="s">
        <v>504</v>
      </c>
      <c r="B59" s="350" t="s">
        <v>505</v>
      </c>
      <c r="C59" s="350" t="s">
        <v>274</v>
      </c>
    </row>
    <row r="60" spans="1:3" x14ac:dyDescent="0.25">
      <c r="A60" s="351" t="s">
        <v>506</v>
      </c>
      <c r="B60" s="350" t="s">
        <v>507</v>
      </c>
      <c r="C60" s="350" t="s">
        <v>274</v>
      </c>
    </row>
    <row r="61" spans="1:3" x14ac:dyDescent="0.25">
      <c r="A61" s="351" t="s">
        <v>508</v>
      </c>
      <c r="B61" s="350" t="s">
        <v>509</v>
      </c>
      <c r="C61" s="350" t="s">
        <v>274</v>
      </c>
    </row>
    <row r="62" spans="1:3" x14ac:dyDescent="0.25">
      <c r="A62" s="349" t="s">
        <v>510</v>
      </c>
      <c r="B62" s="350" t="s">
        <v>511</v>
      </c>
      <c r="C62" s="350" t="s">
        <v>274</v>
      </c>
    </row>
    <row r="63" spans="1:3" x14ac:dyDescent="0.25">
      <c r="A63" s="351" t="s">
        <v>512</v>
      </c>
      <c r="B63" s="350" t="s">
        <v>513</v>
      </c>
      <c r="C63" s="350" t="s">
        <v>274</v>
      </c>
    </row>
    <row r="64" spans="1:3" x14ac:dyDescent="0.25">
      <c r="A64" s="351" t="s">
        <v>514</v>
      </c>
      <c r="B64" s="350" t="s">
        <v>515</v>
      </c>
      <c r="C64" s="350" t="s">
        <v>274</v>
      </c>
    </row>
    <row r="65" spans="1:3" x14ac:dyDescent="0.25">
      <c r="A65" s="351" t="s">
        <v>516</v>
      </c>
      <c r="B65" s="350" t="s">
        <v>517</v>
      </c>
      <c r="C65" s="350" t="s">
        <v>274</v>
      </c>
    </row>
    <row r="66" spans="1:3" x14ac:dyDescent="0.25">
      <c r="A66" s="351" t="s">
        <v>518</v>
      </c>
      <c r="B66" s="350" t="s">
        <v>519</v>
      </c>
      <c r="C66" s="350" t="s">
        <v>274</v>
      </c>
    </row>
    <row r="67" spans="1:3" x14ac:dyDescent="0.25">
      <c r="A67" s="351" t="s">
        <v>520</v>
      </c>
      <c r="B67" s="350" t="s">
        <v>521</v>
      </c>
      <c r="C67" s="350" t="s">
        <v>274</v>
      </c>
    </row>
    <row r="68" spans="1:3" x14ac:dyDescent="0.25">
      <c r="A68" s="351" t="s">
        <v>522</v>
      </c>
      <c r="B68" s="350" t="s">
        <v>523</v>
      </c>
      <c r="C68" s="350" t="s">
        <v>274</v>
      </c>
    </row>
    <row r="69" spans="1:3" x14ac:dyDescent="0.25">
      <c r="A69" s="351" t="s">
        <v>524</v>
      </c>
      <c r="B69" s="350" t="s">
        <v>525</v>
      </c>
      <c r="C69" s="350" t="s">
        <v>274</v>
      </c>
    </row>
    <row r="70" spans="1:3" x14ac:dyDescent="0.25">
      <c r="A70" s="351" t="s">
        <v>526</v>
      </c>
      <c r="B70" s="350" t="s">
        <v>527</v>
      </c>
      <c r="C70" s="350" t="s">
        <v>274</v>
      </c>
    </row>
    <row r="71" spans="1:3" x14ac:dyDescent="0.25">
      <c r="A71" s="349" t="s">
        <v>528</v>
      </c>
      <c r="B71" s="350" t="s">
        <v>25</v>
      </c>
      <c r="C71" s="350" t="s">
        <v>274</v>
      </c>
    </row>
    <row r="72" spans="1:3" x14ac:dyDescent="0.25">
      <c r="A72" s="349" t="s">
        <v>529</v>
      </c>
      <c r="B72" s="350" t="s">
        <v>75</v>
      </c>
      <c r="C72" s="350" t="s">
        <v>274</v>
      </c>
    </row>
    <row r="73" spans="1:3" x14ac:dyDescent="0.25">
      <c r="A73" s="351" t="s">
        <v>530</v>
      </c>
      <c r="B73" s="350" t="s">
        <v>531</v>
      </c>
      <c r="C73" s="350" t="s">
        <v>274</v>
      </c>
    </row>
    <row r="74" spans="1:3" x14ac:dyDescent="0.25">
      <c r="A74" s="351" t="s">
        <v>532</v>
      </c>
      <c r="B74" s="350" t="s">
        <v>533</v>
      </c>
      <c r="C74" s="350" t="s">
        <v>274</v>
      </c>
    </row>
    <row r="75" spans="1:3" x14ac:dyDescent="0.25">
      <c r="A75" s="351" t="s">
        <v>534</v>
      </c>
      <c r="B75" s="350" t="s">
        <v>535</v>
      </c>
      <c r="C75" s="350" t="s">
        <v>274</v>
      </c>
    </row>
    <row r="76" spans="1:3" x14ac:dyDescent="0.25">
      <c r="A76" s="349" t="s">
        <v>536</v>
      </c>
      <c r="B76" s="350" t="s">
        <v>105</v>
      </c>
      <c r="C76" s="350" t="s">
        <v>274</v>
      </c>
    </row>
    <row r="77" spans="1:3" x14ac:dyDescent="0.25">
      <c r="A77" s="351" t="s">
        <v>537</v>
      </c>
      <c r="B77" s="350" t="s">
        <v>538</v>
      </c>
      <c r="C77" s="350" t="s">
        <v>274</v>
      </c>
    </row>
    <row r="78" spans="1:3" x14ac:dyDescent="0.25">
      <c r="A78" s="351" t="s">
        <v>539</v>
      </c>
      <c r="B78" s="350" t="s">
        <v>540</v>
      </c>
      <c r="C78" s="350" t="s">
        <v>274</v>
      </c>
    </row>
    <row r="79" spans="1:3" x14ac:dyDescent="0.25">
      <c r="A79" s="351" t="s">
        <v>541</v>
      </c>
      <c r="B79" s="350" t="s">
        <v>542</v>
      </c>
      <c r="C79" s="350" t="s">
        <v>274</v>
      </c>
    </row>
    <row r="80" spans="1:3" x14ac:dyDescent="0.25">
      <c r="A80" s="351" t="s">
        <v>543</v>
      </c>
      <c r="B80" s="350" t="s">
        <v>544</v>
      </c>
      <c r="C80" s="350" t="s">
        <v>274</v>
      </c>
    </row>
    <row r="81" spans="1:3" x14ac:dyDescent="0.25">
      <c r="A81" s="349" t="s">
        <v>545</v>
      </c>
      <c r="B81" s="350" t="s">
        <v>56</v>
      </c>
      <c r="C81" s="350" t="s">
        <v>274</v>
      </c>
    </row>
    <row r="82" spans="1:3" x14ac:dyDescent="0.25">
      <c r="A82" s="351" t="s">
        <v>546</v>
      </c>
      <c r="B82" s="350" t="s">
        <v>547</v>
      </c>
      <c r="C82" s="350" t="s">
        <v>274</v>
      </c>
    </row>
    <row r="83" spans="1:3" x14ac:dyDescent="0.25">
      <c r="A83" s="351" t="s">
        <v>548</v>
      </c>
      <c r="B83" s="350" t="s">
        <v>549</v>
      </c>
      <c r="C83" s="350" t="s">
        <v>274</v>
      </c>
    </row>
    <row r="84" spans="1:3" x14ac:dyDescent="0.25">
      <c r="A84" s="351" t="s">
        <v>550</v>
      </c>
      <c r="B84" s="350" t="s">
        <v>551</v>
      </c>
      <c r="C84" s="350" t="s">
        <v>274</v>
      </c>
    </row>
    <row r="85" spans="1:3" x14ac:dyDescent="0.25">
      <c r="A85" s="351" t="s">
        <v>552</v>
      </c>
      <c r="B85" s="350" t="s">
        <v>553</v>
      </c>
      <c r="C85" s="350" t="s">
        <v>274</v>
      </c>
    </row>
    <row r="86" spans="1:3" x14ac:dyDescent="0.25">
      <c r="A86" s="351" t="s">
        <v>554</v>
      </c>
      <c r="B86" s="350" t="s">
        <v>555</v>
      </c>
      <c r="C86" s="350" t="s">
        <v>274</v>
      </c>
    </row>
    <row r="87" spans="1:3" x14ac:dyDescent="0.25">
      <c r="A87" s="351" t="s">
        <v>556</v>
      </c>
      <c r="B87" s="350" t="s">
        <v>557</v>
      </c>
      <c r="C87" s="350" t="s">
        <v>274</v>
      </c>
    </row>
    <row r="88" spans="1:3" x14ac:dyDescent="0.25">
      <c r="A88" s="349" t="s">
        <v>558</v>
      </c>
      <c r="B88" s="350" t="s">
        <v>559</v>
      </c>
      <c r="C88" s="350" t="s">
        <v>274</v>
      </c>
    </row>
    <row r="89" spans="1:3" x14ac:dyDescent="0.25">
      <c r="A89" s="351" t="s">
        <v>560</v>
      </c>
      <c r="B89" s="350" t="s">
        <v>561</v>
      </c>
      <c r="C89" s="350" t="s">
        <v>274</v>
      </c>
    </row>
    <row r="90" spans="1:3" x14ac:dyDescent="0.25">
      <c r="A90" s="351" t="s">
        <v>562</v>
      </c>
      <c r="B90" s="350" t="s">
        <v>563</v>
      </c>
      <c r="C90" s="350" t="s">
        <v>274</v>
      </c>
    </row>
    <row r="91" spans="1:3" x14ac:dyDescent="0.25">
      <c r="A91" s="349" t="s">
        <v>564</v>
      </c>
      <c r="B91" s="350" t="s">
        <v>565</v>
      </c>
      <c r="C91" s="350" t="s">
        <v>274</v>
      </c>
    </row>
    <row r="92" spans="1:3" x14ac:dyDescent="0.25">
      <c r="A92" s="351" t="s">
        <v>566</v>
      </c>
      <c r="B92" s="350" t="s">
        <v>567</v>
      </c>
      <c r="C92" s="350" t="s">
        <v>274</v>
      </c>
    </row>
    <row r="93" spans="1:3" x14ac:dyDescent="0.25">
      <c r="A93" s="351" t="s">
        <v>568</v>
      </c>
      <c r="B93" s="350" t="s">
        <v>569</v>
      </c>
      <c r="C93" s="350" t="s">
        <v>274</v>
      </c>
    </row>
    <row r="94" spans="1:3" x14ac:dyDescent="0.25">
      <c r="A94" s="351" t="s">
        <v>570</v>
      </c>
      <c r="B94" s="350" t="s">
        <v>571</v>
      </c>
      <c r="C94" s="350" t="s">
        <v>274</v>
      </c>
    </row>
    <row r="95" spans="1:3" x14ac:dyDescent="0.25">
      <c r="A95" s="351" t="s">
        <v>572</v>
      </c>
      <c r="B95" s="350" t="s">
        <v>573</v>
      </c>
      <c r="C95" s="350" t="s">
        <v>274</v>
      </c>
    </row>
    <row r="96" spans="1:3" x14ac:dyDescent="0.25">
      <c r="A96" s="349" t="s">
        <v>574</v>
      </c>
      <c r="B96" s="350" t="s">
        <v>575</v>
      </c>
      <c r="C96" s="350" t="s">
        <v>274</v>
      </c>
    </row>
    <row r="97" spans="1:3" x14ac:dyDescent="0.25">
      <c r="A97" s="351" t="s">
        <v>576</v>
      </c>
      <c r="B97" s="350" t="s">
        <v>577</v>
      </c>
      <c r="C97" s="350" t="s">
        <v>274</v>
      </c>
    </row>
    <row r="98" spans="1:3" x14ac:dyDescent="0.25">
      <c r="A98" s="351" t="s">
        <v>578</v>
      </c>
      <c r="B98" s="350" t="s">
        <v>579</v>
      </c>
      <c r="C98" s="350" t="s">
        <v>274</v>
      </c>
    </row>
    <row r="99" spans="1:3" x14ac:dyDescent="0.25">
      <c r="A99" s="349" t="s">
        <v>580</v>
      </c>
      <c r="B99" s="350" t="s">
        <v>581</v>
      </c>
      <c r="C99" s="350" t="s">
        <v>274</v>
      </c>
    </row>
    <row r="100" spans="1:3" x14ac:dyDescent="0.25">
      <c r="A100" s="351" t="s">
        <v>582</v>
      </c>
      <c r="B100" s="350" t="s">
        <v>583</v>
      </c>
      <c r="C100" s="350" t="s">
        <v>274</v>
      </c>
    </row>
    <row r="101" spans="1:3" x14ac:dyDescent="0.25">
      <c r="A101" s="351" t="s">
        <v>584</v>
      </c>
      <c r="B101" s="350" t="s">
        <v>585</v>
      </c>
      <c r="C101" s="350" t="s">
        <v>274</v>
      </c>
    </row>
    <row r="102" spans="1:3" x14ac:dyDescent="0.25">
      <c r="A102" s="351" t="s">
        <v>586</v>
      </c>
      <c r="B102" s="350" t="s">
        <v>587</v>
      </c>
      <c r="C102" s="350" t="s">
        <v>274</v>
      </c>
    </row>
    <row r="103" spans="1:3" x14ac:dyDescent="0.25">
      <c r="A103" s="349" t="s">
        <v>588</v>
      </c>
      <c r="B103" s="350" t="s">
        <v>589</v>
      </c>
      <c r="C103" s="350" t="s">
        <v>274</v>
      </c>
    </row>
    <row r="104" spans="1:3" x14ac:dyDescent="0.25">
      <c r="A104" s="351" t="s">
        <v>590</v>
      </c>
      <c r="B104" s="350" t="s">
        <v>589</v>
      </c>
      <c r="C104" s="350" t="s">
        <v>274</v>
      </c>
    </row>
    <row r="105" spans="1:3" x14ac:dyDescent="0.25">
      <c r="A105" s="349" t="s">
        <v>591</v>
      </c>
      <c r="B105" s="350" t="s">
        <v>27</v>
      </c>
      <c r="C105" s="350" t="s">
        <v>274</v>
      </c>
    </row>
    <row r="106" spans="1:3" x14ac:dyDescent="0.25">
      <c r="A106" s="349" t="s">
        <v>592</v>
      </c>
      <c r="B106" s="350" t="s">
        <v>593</v>
      </c>
      <c r="C106" s="350" t="s">
        <v>274</v>
      </c>
    </row>
    <row r="107" spans="1:3" x14ac:dyDescent="0.25">
      <c r="A107" s="351" t="s">
        <v>594</v>
      </c>
      <c r="B107" s="350" t="s">
        <v>595</v>
      </c>
      <c r="C107" s="350" t="s">
        <v>274</v>
      </c>
    </row>
    <row r="108" spans="1:3" x14ac:dyDescent="0.25">
      <c r="A108" s="351" t="s">
        <v>596</v>
      </c>
      <c r="B108" s="350" t="s">
        <v>597</v>
      </c>
      <c r="C108" s="350" t="s">
        <v>274</v>
      </c>
    </row>
    <row r="109" spans="1:3" x14ac:dyDescent="0.25">
      <c r="A109" s="351" t="s">
        <v>598</v>
      </c>
      <c r="B109" s="350" t="s">
        <v>599</v>
      </c>
      <c r="C109" s="350" t="s">
        <v>274</v>
      </c>
    </row>
    <row r="110" spans="1:3" x14ac:dyDescent="0.25">
      <c r="A110" s="351" t="s">
        <v>600</v>
      </c>
      <c r="B110" s="350" t="s">
        <v>601</v>
      </c>
      <c r="C110" s="350" t="s">
        <v>274</v>
      </c>
    </row>
    <row r="111" spans="1:3" x14ac:dyDescent="0.25">
      <c r="A111" s="351" t="s">
        <v>602</v>
      </c>
      <c r="B111" s="350" t="s">
        <v>603</v>
      </c>
      <c r="C111" s="350" t="s">
        <v>274</v>
      </c>
    </row>
    <row r="112" spans="1:3" x14ac:dyDescent="0.25">
      <c r="A112" s="351" t="s">
        <v>604</v>
      </c>
      <c r="B112" s="350" t="s">
        <v>605</v>
      </c>
      <c r="C112" s="350" t="s">
        <v>274</v>
      </c>
    </row>
    <row r="113" spans="1:3" x14ac:dyDescent="0.25">
      <c r="A113" s="351" t="s">
        <v>606</v>
      </c>
      <c r="B113" s="350" t="s">
        <v>607</v>
      </c>
      <c r="C113" s="350" t="s">
        <v>274</v>
      </c>
    </row>
    <row r="114" spans="1:3" x14ac:dyDescent="0.25">
      <c r="A114" s="351" t="s">
        <v>608</v>
      </c>
      <c r="B114" s="350" t="s">
        <v>609</v>
      </c>
      <c r="C114" s="350" t="s">
        <v>274</v>
      </c>
    </row>
    <row r="115" spans="1:3" x14ac:dyDescent="0.25">
      <c r="A115" s="351" t="s">
        <v>610</v>
      </c>
      <c r="B115" s="350" t="s">
        <v>611</v>
      </c>
      <c r="C115" s="350" t="s">
        <v>274</v>
      </c>
    </row>
    <row r="116" spans="1:3" x14ac:dyDescent="0.25">
      <c r="A116" s="349" t="s">
        <v>612</v>
      </c>
      <c r="B116" s="350" t="s">
        <v>613</v>
      </c>
      <c r="C116" s="350" t="s">
        <v>274</v>
      </c>
    </row>
    <row r="117" spans="1:3" x14ac:dyDescent="0.25">
      <c r="A117" s="351" t="s">
        <v>614</v>
      </c>
      <c r="B117" s="350" t="s">
        <v>615</v>
      </c>
      <c r="C117" s="350" t="s">
        <v>274</v>
      </c>
    </row>
    <row r="118" spans="1:3" x14ac:dyDescent="0.25">
      <c r="A118" s="351" t="s">
        <v>616</v>
      </c>
      <c r="B118" s="350" t="s">
        <v>617</v>
      </c>
      <c r="C118" s="350" t="s">
        <v>274</v>
      </c>
    </row>
    <row r="119" spans="1:3" x14ac:dyDescent="0.25">
      <c r="A119" s="351" t="s">
        <v>618</v>
      </c>
      <c r="B119" s="350" t="s">
        <v>619</v>
      </c>
      <c r="C119" s="350" t="s">
        <v>274</v>
      </c>
    </row>
    <row r="120" spans="1:3" x14ac:dyDescent="0.25">
      <c r="A120" s="351" t="s">
        <v>620</v>
      </c>
      <c r="B120" s="350" t="s">
        <v>621</v>
      </c>
      <c r="C120" s="350" t="s">
        <v>274</v>
      </c>
    </row>
    <row r="121" spans="1:3" x14ac:dyDescent="0.25">
      <c r="A121" s="351" t="s">
        <v>622</v>
      </c>
      <c r="B121" s="350" t="s">
        <v>623</v>
      </c>
      <c r="C121" s="350" t="s">
        <v>274</v>
      </c>
    </row>
    <row r="122" spans="1:3" x14ac:dyDescent="0.25">
      <c r="A122" s="349" t="s">
        <v>624</v>
      </c>
      <c r="B122" s="350" t="s">
        <v>625</v>
      </c>
      <c r="C122" s="350" t="s">
        <v>274</v>
      </c>
    </row>
    <row r="123" spans="1:3" x14ac:dyDescent="0.25">
      <c r="A123" s="351" t="s">
        <v>626</v>
      </c>
      <c r="B123" s="350" t="s">
        <v>627</v>
      </c>
      <c r="C123" s="350" t="s">
        <v>274</v>
      </c>
    </row>
    <row r="124" spans="1:3" x14ac:dyDescent="0.25">
      <c r="A124" s="351" t="s">
        <v>628</v>
      </c>
      <c r="B124" s="350" t="s">
        <v>629</v>
      </c>
      <c r="C124" s="350" t="s">
        <v>274</v>
      </c>
    </row>
    <row r="125" spans="1:3" x14ac:dyDescent="0.25">
      <c r="A125" s="351" t="s">
        <v>630</v>
      </c>
      <c r="B125" s="350" t="s">
        <v>631</v>
      </c>
      <c r="C125" s="350" t="s">
        <v>274</v>
      </c>
    </row>
    <row r="126" spans="1:3" x14ac:dyDescent="0.25">
      <c r="A126" s="349" t="s">
        <v>632</v>
      </c>
      <c r="B126" s="350" t="s">
        <v>633</v>
      </c>
      <c r="C126" s="350" t="s">
        <v>274</v>
      </c>
    </row>
    <row r="127" spans="1:3" x14ac:dyDescent="0.25">
      <c r="A127" s="351" t="s">
        <v>634</v>
      </c>
      <c r="B127" s="350" t="s">
        <v>635</v>
      </c>
      <c r="C127" s="350" t="s">
        <v>274</v>
      </c>
    </row>
    <row r="128" spans="1:3" x14ac:dyDescent="0.25">
      <c r="A128" s="351" t="s">
        <v>636</v>
      </c>
      <c r="B128" s="350" t="s">
        <v>637</v>
      </c>
      <c r="C128" s="350" t="s">
        <v>274</v>
      </c>
    </row>
    <row r="129" spans="1:3" x14ac:dyDescent="0.25">
      <c r="A129" s="351" t="s">
        <v>638</v>
      </c>
      <c r="B129" s="350" t="s">
        <v>639</v>
      </c>
      <c r="C129" s="350" t="s">
        <v>274</v>
      </c>
    </row>
    <row r="130" spans="1:3" x14ac:dyDescent="0.25">
      <c r="A130" s="349" t="s">
        <v>640</v>
      </c>
      <c r="B130" s="350" t="s">
        <v>641</v>
      </c>
      <c r="C130" s="350" t="s">
        <v>274</v>
      </c>
    </row>
    <row r="131" spans="1:3" x14ac:dyDescent="0.25">
      <c r="A131" s="349" t="s">
        <v>642</v>
      </c>
      <c r="B131" s="350" t="s">
        <v>643</v>
      </c>
      <c r="C131" s="350" t="s">
        <v>274</v>
      </c>
    </row>
    <row r="132" spans="1:3" x14ac:dyDescent="0.25">
      <c r="A132" s="351" t="s">
        <v>644</v>
      </c>
      <c r="B132" s="350" t="s">
        <v>643</v>
      </c>
      <c r="C132" s="350" t="s">
        <v>274</v>
      </c>
    </row>
    <row r="133" spans="1:3" x14ac:dyDescent="0.25">
      <c r="A133" s="349" t="s">
        <v>645</v>
      </c>
      <c r="B133" s="350" t="s">
        <v>646</v>
      </c>
      <c r="C133" s="350" t="s">
        <v>274</v>
      </c>
    </row>
    <row r="134" spans="1:3" x14ac:dyDescent="0.25">
      <c r="A134" s="351" t="s">
        <v>647</v>
      </c>
      <c r="B134" s="350" t="s">
        <v>648</v>
      </c>
      <c r="C134" s="350" t="s">
        <v>274</v>
      </c>
    </row>
    <row r="135" spans="1:3" x14ac:dyDescent="0.25">
      <c r="A135" s="351" t="s">
        <v>649</v>
      </c>
      <c r="B135" s="350" t="s">
        <v>650</v>
      </c>
      <c r="C135" s="350" t="s">
        <v>274</v>
      </c>
    </row>
    <row r="136" spans="1:3" x14ac:dyDescent="0.25">
      <c r="A136" s="351" t="s">
        <v>651</v>
      </c>
      <c r="B136" s="350" t="s">
        <v>652</v>
      </c>
      <c r="C136" s="350" t="s">
        <v>274</v>
      </c>
    </row>
    <row r="137" spans="1:3" x14ac:dyDescent="0.25">
      <c r="A137" s="349" t="s">
        <v>653</v>
      </c>
      <c r="B137" s="350" t="s">
        <v>654</v>
      </c>
      <c r="C137" s="350" t="s">
        <v>274</v>
      </c>
    </row>
    <row r="138" spans="1:3" x14ac:dyDescent="0.25">
      <c r="A138" s="351" t="s">
        <v>655</v>
      </c>
      <c r="B138" s="350" t="s">
        <v>656</v>
      </c>
      <c r="C138" s="350" t="s">
        <v>274</v>
      </c>
    </row>
    <row r="139" spans="1:3" x14ac:dyDescent="0.25">
      <c r="A139" s="351" t="s">
        <v>657</v>
      </c>
      <c r="B139" s="350" t="s">
        <v>658</v>
      </c>
      <c r="C139" s="350" t="s">
        <v>274</v>
      </c>
    </row>
    <row r="140" spans="1:3" x14ac:dyDescent="0.25">
      <c r="A140" s="349" t="s">
        <v>659</v>
      </c>
      <c r="B140" s="350" t="s">
        <v>660</v>
      </c>
      <c r="C140" s="350" t="s">
        <v>274</v>
      </c>
    </row>
    <row r="141" spans="1:3" x14ac:dyDescent="0.25">
      <c r="A141" s="351" t="s">
        <v>661</v>
      </c>
      <c r="B141" s="350" t="s">
        <v>660</v>
      </c>
      <c r="C141" s="350" t="s">
        <v>274</v>
      </c>
    </row>
    <row r="142" spans="1:3" x14ac:dyDescent="0.25">
      <c r="A142" s="349" t="s">
        <v>662</v>
      </c>
      <c r="B142" s="350" t="s">
        <v>663</v>
      </c>
      <c r="C142" s="350" t="s">
        <v>274</v>
      </c>
    </row>
    <row r="143" spans="1:3" x14ac:dyDescent="0.25">
      <c r="A143" s="349" t="s">
        <v>664</v>
      </c>
      <c r="B143" s="350" t="s">
        <v>665</v>
      </c>
      <c r="C143" s="350" t="s">
        <v>274</v>
      </c>
    </row>
    <row r="144" spans="1:3" x14ac:dyDescent="0.25">
      <c r="A144" s="351" t="s">
        <v>666</v>
      </c>
      <c r="B144" s="350" t="s">
        <v>667</v>
      </c>
      <c r="C144" s="350" t="s">
        <v>274</v>
      </c>
    </row>
    <row r="145" spans="1:3" x14ac:dyDescent="0.25">
      <c r="A145" s="351" t="s">
        <v>668</v>
      </c>
      <c r="B145" s="350" t="s">
        <v>669</v>
      </c>
      <c r="C145" s="350" t="s">
        <v>274</v>
      </c>
    </row>
    <row r="146" spans="1:3" x14ac:dyDescent="0.25">
      <c r="A146" s="349" t="s">
        <v>670</v>
      </c>
      <c r="B146" s="350" t="s">
        <v>671</v>
      </c>
      <c r="C146" s="350" t="s">
        <v>274</v>
      </c>
    </row>
    <row r="147" spans="1:3" x14ac:dyDescent="0.25">
      <c r="A147" s="351" t="s">
        <v>672</v>
      </c>
      <c r="B147" s="350" t="s">
        <v>671</v>
      </c>
      <c r="C147" s="350" t="s">
        <v>274</v>
      </c>
    </row>
    <row r="148" spans="1:3" x14ac:dyDescent="0.25">
      <c r="A148" s="349" t="s">
        <v>673</v>
      </c>
      <c r="B148" s="350" t="s">
        <v>674</v>
      </c>
      <c r="C148" s="350" t="s">
        <v>274</v>
      </c>
    </row>
    <row r="149" spans="1:3" x14ac:dyDescent="0.25">
      <c r="A149" s="349" t="s">
        <v>675</v>
      </c>
      <c r="B149" s="350" t="s">
        <v>676</v>
      </c>
      <c r="C149" s="350" t="s">
        <v>274</v>
      </c>
    </row>
    <row r="150" spans="1:3" x14ac:dyDescent="0.25">
      <c r="A150" s="351" t="s">
        <v>677</v>
      </c>
      <c r="B150" s="350" t="s">
        <v>676</v>
      </c>
      <c r="C150" s="350" t="s">
        <v>274</v>
      </c>
    </row>
    <row r="151" spans="1:3" x14ac:dyDescent="0.25">
      <c r="A151" s="349" t="s">
        <v>678</v>
      </c>
      <c r="B151" s="350" t="s">
        <v>679</v>
      </c>
      <c r="C151" s="350" t="s">
        <v>274</v>
      </c>
    </row>
    <row r="152" spans="1:3" x14ac:dyDescent="0.25">
      <c r="A152" s="351" t="s">
        <v>680</v>
      </c>
      <c r="B152" s="350" t="s">
        <v>679</v>
      </c>
      <c r="C152" s="350" t="s">
        <v>274</v>
      </c>
    </row>
    <row r="153" spans="1:3" x14ac:dyDescent="0.25">
      <c r="A153" s="349" t="s">
        <v>681</v>
      </c>
      <c r="B153" s="350" t="s">
        <v>682</v>
      </c>
      <c r="C153" s="350" t="s">
        <v>274</v>
      </c>
    </row>
    <row r="154" spans="1:3" x14ac:dyDescent="0.25">
      <c r="A154" s="351" t="s">
        <v>683</v>
      </c>
      <c r="B154" s="350" t="s">
        <v>684</v>
      </c>
      <c r="C154" s="350" t="s">
        <v>274</v>
      </c>
    </row>
    <row r="155" spans="1:3" x14ac:dyDescent="0.25">
      <c r="A155" s="351" t="s">
        <v>685</v>
      </c>
      <c r="B155" s="350" t="s">
        <v>686</v>
      </c>
      <c r="C155" s="350" t="s">
        <v>274</v>
      </c>
    </row>
    <row r="156" spans="1:3" x14ac:dyDescent="0.25">
      <c r="A156" s="351" t="s">
        <v>687</v>
      </c>
      <c r="B156" s="350" t="s">
        <v>688</v>
      </c>
      <c r="C156" s="350" t="s">
        <v>274</v>
      </c>
    </row>
    <row r="157" spans="1:3" x14ac:dyDescent="0.25">
      <c r="A157" s="351" t="s">
        <v>689</v>
      </c>
      <c r="B157" s="350" t="s">
        <v>690</v>
      </c>
      <c r="C157" s="350" t="s">
        <v>274</v>
      </c>
    </row>
    <row r="158" spans="1:3" x14ac:dyDescent="0.25">
      <c r="A158" s="351" t="s">
        <v>691</v>
      </c>
      <c r="B158" s="350" t="s">
        <v>692</v>
      </c>
      <c r="C158" s="350" t="s">
        <v>274</v>
      </c>
    </row>
    <row r="159" spans="1:3" x14ac:dyDescent="0.25">
      <c r="A159" s="351" t="s">
        <v>693</v>
      </c>
      <c r="B159" s="350" t="s">
        <v>694</v>
      </c>
      <c r="C159" s="350" t="s">
        <v>274</v>
      </c>
    </row>
    <row r="160" spans="1:3" x14ac:dyDescent="0.25">
      <c r="A160" s="351" t="s">
        <v>695</v>
      </c>
      <c r="B160" s="350" t="s">
        <v>696</v>
      </c>
      <c r="C160" s="350" t="s">
        <v>274</v>
      </c>
    </row>
    <row r="161" spans="1:3" x14ac:dyDescent="0.25">
      <c r="A161" s="349" t="s">
        <v>697</v>
      </c>
      <c r="B161" s="350" t="s">
        <v>698</v>
      </c>
      <c r="C161" s="350" t="s">
        <v>274</v>
      </c>
    </row>
    <row r="162" spans="1:3" x14ac:dyDescent="0.25">
      <c r="A162" s="351" t="s">
        <v>699</v>
      </c>
      <c r="B162" s="350" t="s">
        <v>698</v>
      </c>
      <c r="C162" s="350" t="s">
        <v>274</v>
      </c>
    </row>
    <row r="163" spans="1:3" x14ac:dyDescent="0.25">
      <c r="A163" s="349" t="s">
        <v>700</v>
      </c>
      <c r="B163" s="350" t="s">
        <v>701</v>
      </c>
      <c r="C163" s="350" t="s">
        <v>274</v>
      </c>
    </row>
    <row r="164" spans="1:3" x14ac:dyDescent="0.25">
      <c r="A164" s="349" t="s">
        <v>702</v>
      </c>
      <c r="B164" s="350" t="s">
        <v>701</v>
      </c>
      <c r="C164" s="350" t="s">
        <v>274</v>
      </c>
    </row>
    <row r="165" spans="1:3" x14ac:dyDescent="0.25">
      <c r="A165" s="351" t="s">
        <v>703</v>
      </c>
      <c r="B165" s="350" t="s">
        <v>704</v>
      </c>
      <c r="C165" s="350" t="s">
        <v>274</v>
      </c>
    </row>
    <row r="166" spans="1:3" x14ac:dyDescent="0.25">
      <c r="A166" s="351" t="s">
        <v>705</v>
      </c>
      <c r="B166" s="350" t="s">
        <v>706</v>
      </c>
      <c r="C166" s="350" t="s">
        <v>274</v>
      </c>
    </row>
    <row r="167" spans="1:3" x14ac:dyDescent="0.25">
      <c r="A167" s="351" t="s">
        <v>707</v>
      </c>
      <c r="B167" s="350" t="s">
        <v>708</v>
      </c>
      <c r="C167" s="350" t="s">
        <v>274</v>
      </c>
    </row>
    <row r="168" spans="1:3" x14ac:dyDescent="0.25">
      <c r="A168" s="351" t="s">
        <v>709</v>
      </c>
      <c r="B168" s="350" t="s">
        <v>710</v>
      </c>
      <c r="C168" s="350" t="s">
        <v>274</v>
      </c>
    </row>
    <row r="169" spans="1:3" x14ac:dyDescent="0.25">
      <c r="A169" s="351" t="s">
        <v>711</v>
      </c>
      <c r="B169" s="350" t="s">
        <v>712</v>
      </c>
      <c r="C169" s="350" t="s">
        <v>274</v>
      </c>
    </row>
    <row r="170" spans="1:3" x14ac:dyDescent="0.25">
      <c r="A170" s="351" t="s">
        <v>713</v>
      </c>
      <c r="B170" s="350" t="s">
        <v>714</v>
      </c>
      <c r="C170" s="350" t="s">
        <v>274</v>
      </c>
    </row>
    <row r="171" spans="1:3" x14ac:dyDescent="0.25">
      <c r="A171" s="349" t="s">
        <v>715</v>
      </c>
      <c r="B171" s="350" t="s">
        <v>716</v>
      </c>
      <c r="C171" s="350" t="s">
        <v>274</v>
      </c>
    </row>
    <row r="172" spans="1:3" x14ac:dyDescent="0.25">
      <c r="A172" s="349" t="s">
        <v>717</v>
      </c>
      <c r="B172" s="350" t="s">
        <v>716</v>
      </c>
      <c r="C172" s="350" t="s">
        <v>274</v>
      </c>
    </row>
    <row r="173" spans="1:3" x14ac:dyDescent="0.25">
      <c r="A173" s="349" t="s">
        <v>718</v>
      </c>
      <c r="B173" s="350" t="s">
        <v>719</v>
      </c>
      <c r="C173" s="350" t="s">
        <v>274</v>
      </c>
    </row>
    <row r="174" spans="1:3" x14ac:dyDescent="0.25">
      <c r="A174" s="351" t="s">
        <v>720</v>
      </c>
      <c r="B174" s="350" t="s">
        <v>417</v>
      </c>
      <c r="C174" s="350" t="s">
        <v>274</v>
      </c>
    </row>
    <row r="175" spans="1:3" x14ac:dyDescent="0.25">
      <c r="A175" s="351" t="s">
        <v>721</v>
      </c>
      <c r="B175" s="350" t="s">
        <v>419</v>
      </c>
      <c r="C175" s="350" t="s">
        <v>274</v>
      </c>
    </row>
    <row r="176" spans="1:3" x14ac:dyDescent="0.25">
      <c r="A176" s="349" t="s">
        <v>722</v>
      </c>
      <c r="B176" s="350" t="s">
        <v>723</v>
      </c>
      <c r="C176" s="350" t="s">
        <v>274</v>
      </c>
    </row>
    <row r="177" spans="1:3" x14ac:dyDescent="0.25">
      <c r="A177" s="351" t="s">
        <v>724</v>
      </c>
      <c r="B177" s="350" t="s">
        <v>725</v>
      </c>
      <c r="C177" s="350" t="s">
        <v>274</v>
      </c>
    </row>
    <row r="178" spans="1:3" x14ac:dyDescent="0.25">
      <c r="A178" s="351" t="s">
        <v>726</v>
      </c>
      <c r="B178" s="350" t="s">
        <v>727</v>
      </c>
      <c r="C178" s="350" t="s">
        <v>274</v>
      </c>
    </row>
    <row r="179" spans="1:3" x14ac:dyDescent="0.25">
      <c r="A179" s="351" t="s">
        <v>728</v>
      </c>
      <c r="B179" s="350" t="s">
        <v>729</v>
      </c>
      <c r="C179" s="350" t="s">
        <v>274</v>
      </c>
    </row>
    <row r="180" spans="1:3" x14ac:dyDescent="0.25">
      <c r="A180" s="351" t="s">
        <v>730</v>
      </c>
      <c r="B180" s="350" t="s">
        <v>731</v>
      </c>
      <c r="C180" s="350" t="s">
        <v>274</v>
      </c>
    </row>
    <row r="181" spans="1:3" x14ac:dyDescent="0.25">
      <c r="A181" s="351" t="s">
        <v>732</v>
      </c>
      <c r="B181" s="350" t="s">
        <v>733</v>
      </c>
      <c r="C181" s="350" t="s">
        <v>274</v>
      </c>
    </row>
    <row r="182" spans="1:3" x14ac:dyDescent="0.25">
      <c r="A182" s="351" t="s">
        <v>734</v>
      </c>
      <c r="B182" s="350" t="s">
        <v>735</v>
      </c>
      <c r="C182" s="350" t="s">
        <v>274</v>
      </c>
    </row>
    <row r="183" spans="1:3" x14ac:dyDescent="0.25">
      <c r="A183" s="351" t="s">
        <v>736</v>
      </c>
      <c r="B183" s="350" t="s">
        <v>737</v>
      </c>
      <c r="C183" s="350" t="s">
        <v>274</v>
      </c>
    </row>
    <row r="184" spans="1:3" x14ac:dyDescent="0.25">
      <c r="A184" s="349" t="s">
        <v>738</v>
      </c>
      <c r="B184" s="350" t="s">
        <v>739</v>
      </c>
      <c r="C184" s="350" t="s">
        <v>274</v>
      </c>
    </row>
    <row r="185" spans="1:3" x14ac:dyDescent="0.25">
      <c r="A185" s="349" t="s">
        <v>740</v>
      </c>
      <c r="B185" s="350" t="s">
        <v>741</v>
      </c>
      <c r="C185" s="350" t="s">
        <v>274</v>
      </c>
    </row>
    <row r="186" spans="1:3" x14ac:dyDescent="0.25">
      <c r="A186" s="349" t="s">
        <v>742</v>
      </c>
      <c r="B186" s="350" t="s">
        <v>741</v>
      </c>
      <c r="C186" s="350" t="s">
        <v>274</v>
      </c>
    </row>
    <row r="187" spans="1:3" x14ac:dyDescent="0.25">
      <c r="A187" s="351" t="s">
        <v>743</v>
      </c>
      <c r="B187" s="350" t="s">
        <v>741</v>
      </c>
      <c r="C187" s="350" t="s">
        <v>274</v>
      </c>
    </row>
    <row r="188" spans="1:3" x14ac:dyDescent="0.25">
      <c r="A188" s="349" t="s">
        <v>744</v>
      </c>
      <c r="B188" s="350" t="s">
        <v>745</v>
      </c>
      <c r="C188" s="350" t="s">
        <v>274</v>
      </c>
    </row>
    <row r="189" spans="1:3" x14ac:dyDescent="0.25">
      <c r="A189" s="349" t="s">
        <v>746</v>
      </c>
      <c r="B189" s="350" t="s">
        <v>745</v>
      </c>
      <c r="C189" s="350" t="s">
        <v>274</v>
      </c>
    </row>
    <row r="190" spans="1:3" x14ac:dyDescent="0.25">
      <c r="A190" s="351" t="s">
        <v>747</v>
      </c>
      <c r="B190" s="350" t="s">
        <v>745</v>
      </c>
      <c r="C190" s="350" t="s">
        <v>274</v>
      </c>
    </row>
    <row r="191" spans="1:3" x14ac:dyDescent="0.25">
      <c r="A191" s="351" t="s">
        <v>748</v>
      </c>
      <c r="B191" s="350" t="s">
        <v>749</v>
      </c>
      <c r="C191" s="350" t="s">
        <v>274</v>
      </c>
    </row>
    <row r="192" spans="1:3" x14ac:dyDescent="0.25">
      <c r="A192" s="349" t="s">
        <v>750</v>
      </c>
      <c r="B192" s="350" t="s">
        <v>751</v>
      </c>
      <c r="C192" s="350" t="s">
        <v>274</v>
      </c>
    </row>
    <row r="193" spans="1:3" x14ac:dyDescent="0.25">
      <c r="A193" s="349" t="s">
        <v>752</v>
      </c>
      <c r="B193" s="350" t="s">
        <v>753</v>
      </c>
      <c r="C193" s="350" t="s">
        <v>274</v>
      </c>
    </row>
    <row r="194" spans="1:3" x14ac:dyDescent="0.25">
      <c r="A194" s="351" t="s">
        <v>754</v>
      </c>
      <c r="B194" s="350" t="s">
        <v>753</v>
      </c>
      <c r="C194" s="350" t="s">
        <v>274</v>
      </c>
    </row>
    <row r="195" spans="1:3" x14ac:dyDescent="0.25">
      <c r="A195" s="349" t="s">
        <v>755</v>
      </c>
      <c r="B195" s="350" t="s">
        <v>756</v>
      </c>
      <c r="C195" s="350" t="s">
        <v>274</v>
      </c>
    </row>
    <row r="196" spans="1:3" x14ac:dyDescent="0.25">
      <c r="A196" s="349" t="s">
        <v>757</v>
      </c>
      <c r="B196" s="350" t="s">
        <v>758</v>
      </c>
      <c r="C196" s="350" t="s">
        <v>274</v>
      </c>
    </row>
    <row r="197" spans="1:3" x14ac:dyDescent="0.25">
      <c r="A197" s="349" t="s">
        <v>759</v>
      </c>
      <c r="B197" s="350" t="s">
        <v>758</v>
      </c>
      <c r="C197" s="350" t="s">
        <v>274</v>
      </c>
    </row>
    <row r="198" spans="1:3" x14ac:dyDescent="0.25">
      <c r="A198" s="351" t="s">
        <v>760</v>
      </c>
      <c r="B198" s="350" t="s">
        <v>761</v>
      </c>
      <c r="C198" s="350" t="s">
        <v>274</v>
      </c>
    </row>
    <row r="199" spans="1:3" x14ac:dyDescent="0.25">
      <c r="A199" s="351" t="s">
        <v>762</v>
      </c>
      <c r="B199" s="350" t="s">
        <v>763</v>
      </c>
      <c r="C199" s="350" t="s">
        <v>274</v>
      </c>
    </row>
    <row r="200" spans="1:3" x14ac:dyDescent="0.25">
      <c r="A200" s="351" t="s">
        <v>764</v>
      </c>
      <c r="B200" s="350" t="s">
        <v>765</v>
      </c>
      <c r="C200" s="350" t="s">
        <v>274</v>
      </c>
    </row>
    <row r="201" spans="1:3" x14ac:dyDescent="0.25">
      <c r="A201" s="351" t="s">
        <v>766</v>
      </c>
      <c r="B201" s="350" t="s">
        <v>767</v>
      </c>
      <c r="C201" s="350" t="s">
        <v>274</v>
      </c>
    </row>
    <row r="202" spans="1:3" x14ac:dyDescent="0.25">
      <c r="A202" s="351" t="s">
        <v>768</v>
      </c>
      <c r="B202" s="350" t="s">
        <v>769</v>
      </c>
      <c r="C202" s="350" t="s">
        <v>274</v>
      </c>
    </row>
    <row r="203" spans="1:3" x14ac:dyDescent="0.25">
      <c r="A203" s="351" t="s">
        <v>770</v>
      </c>
      <c r="B203" s="350" t="s">
        <v>771</v>
      </c>
      <c r="C203" s="350" t="s">
        <v>274</v>
      </c>
    </row>
    <row r="204" spans="1:3" x14ac:dyDescent="0.25">
      <c r="A204" s="351" t="s">
        <v>772</v>
      </c>
      <c r="B204" s="350" t="s">
        <v>773</v>
      </c>
      <c r="C204" s="350" t="s">
        <v>274</v>
      </c>
    </row>
    <row r="205" spans="1:3" x14ac:dyDescent="0.25">
      <c r="A205" s="349" t="s">
        <v>774</v>
      </c>
      <c r="B205" s="350" t="s">
        <v>775</v>
      </c>
      <c r="C205" s="350" t="s">
        <v>274</v>
      </c>
    </row>
    <row r="206" spans="1:3" x14ac:dyDescent="0.25">
      <c r="A206" s="349" t="s">
        <v>776</v>
      </c>
      <c r="B206" s="350" t="s">
        <v>775</v>
      </c>
      <c r="C206" s="350" t="s">
        <v>274</v>
      </c>
    </row>
    <row r="207" spans="1:3" x14ac:dyDescent="0.25">
      <c r="A207" s="351" t="s">
        <v>777</v>
      </c>
      <c r="B207" s="350" t="s">
        <v>778</v>
      </c>
      <c r="C207" s="350" t="s">
        <v>274</v>
      </c>
    </row>
    <row r="208" spans="1:3" x14ac:dyDescent="0.25">
      <c r="A208" s="351" t="s">
        <v>779</v>
      </c>
      <c r="B208" s="350" t="s">
        <v>780</v>
      </c>
      <c r="C208" s="350" t="s">
        <v>274</v>
      </c>
    </row>
    <row r="209" spans="1:3" x14ac:dyDescent="0.25">
      <c r="A209" s="351" t="s">
        <v>781</v>
      </c>
      <c r="B209" s="350" t="s">
        <v>782</v>
      </c>
      <c r="C209" s="350" t="s">
        <v>274</v>
      </c>
    </row>
    <row r="210" spans="1:3" x14ac:dyDescent="0.25">
      <c r="A210" s="351" t="s">
        <v>783</v>
      </c>
      <c r="B210" s="350" t="s">
        <v>784</v>
      </c>
      <c r="C210" s="350" t="s">
        <v>274</v>
      </c>
    </row>
    <row r="211" spans="1:3" x14ac:dyDescent="0.25">
      <c r="A211" s="351" t="s">
        <v>785</v>
      </c>
      <c r="B211" s="350" t="s">
        <v>786</v>
      </c>
      <c r="C211" s="350" t="s">
        <v>274</v>
      </c>
    </row>
    <row r="212" spans="1:3" x14ac:dyDescent="0.25">
      <c r="A212" s="351" t="s">
        <v>787</v>
      </c>
      <c r="B212" s="350" t="s">
        <v>788</v>
      </c>
      <c r="C212" s="350" t="s">
        <v>274</v>
      </c>
    </row>
    <row r="213" spans="1:3" x14ac:dyDescent="0.25">
      <c r="A213" s="351" t="s">
        <v>789</v>
      </c>
      <c r="B213" s="350" t="s">
        <v>790</v>
      </c>
      <c r="C213" s="350" t="s">
        <v>274</v>
      </c>
    </row>
    <row r="214" spans="1:3" x14ac:dyDescent="0.25">
      <c r="A214" s="351" t="s">
        <v>791</v>
      </c>
      <c r="B214" s="350" t="s">
        <v>792</v>
      </c>
      <c r="C214" s="350" t="s">
        <v>274</v>
      </c>
    </row>
    <row r="215" spans="1:3" x14ac:dyDescent="0.25">
      <c r="A215" s="349" t="s">
        <v>793</v>
      </c>
      <c r="B215" s="350" t="s">
        <v>794</v>
      </c>
      <c r="C215" s="350" t="s">
        <v>274</v>
      </c>
    </row>
    <row r="216" spans="1:3" x14ac:dyDescent="0.25">
      <c r="A216" s="349" t="s">
        <v>795</v>
      </c>
      <c r="B216" s="350" t="s">
        <v>794</v>
      </c>
      <c r="C216" s="350" t="s">
        <v>274</v>
      </c>
    </row>
    <row r="217" spans="1:3" x14ac:dyDescent="0.25">
      <c r="A217" s="351" t="s">
        <v>796</v>
      </c>
      <c r="B217" s="350" t="s">
        <v>797</v>
      </c>
      <c r="C217" s="350" t="s">
        <v>274</v>
      </c>
    </row>
    <row r="218" spans="1:3" x14ac:dyDescent="0.25">
      <c r="A218" s="351" t="s">
        <v>798</v>
      </c>
      <c r="B218" s="350" t="s">
        <v>799</v>
      </c>
      <c r="C218" s="350" t="s">
        <v>274</v>
      </c>
    </row>
    <row r="219" spans="1:3" x14ac:dyDescent="0.25">
      <c r="A219" s="351" t="s">
        <v>800</v>
      </c>
      <c r="B219" s="350" t="s">
        <v>801</v>
      </c>
      <c r="C219" s="350" t="s">
        <v>274</v>
      </c>
    </row>
    <row r="220" spans="1:3" x14ac:dyDescent="0.25">
      <c r="A220" s="351" t="s">
        <v>802</v>
      </c>
      <c r="B220" s="350" t="s">
        <v>803</v>
      </c>
      <c r="C220" s="350" t="s">
        <v>274</v>
      </c>
    </row>
    <row r="221" spans="1:3" x14ac:dyDescent="0.25">
      <c r="A221" s="349" t="s">
        <v>804</v>
      </c>
      <c r="B221" s="350" t="s">
        <v>805</v>
      </c>
      <c r="C221" s="350" t="s">
        <v>274</v>
      </c>
    </row>
    <row r="222" spans="1:3" x14ac:dyDescent="0.25">
      <c r="A222" s="349" t="s">
        <v>806</v>
      </c>
      <c r="B222" s="350" t="s">
        <v>807</v>
      </c>
      <c r="C222" s="350" t="s">
        <v>274</v>
      </c>
    </row>
    <row r="223" spans="1:3" x14ac:dyDescent="0.25">
      <c r="A223" s="351" t="s">
        <v>808</v>
      </c>
      <c r="B223" s="350" t="s">
        <v>807</v>
      </c>
      <c r="C223" s="350" t="s">
        <v>274</v>
      </c>
    </row>
    <row r="224" spans="1:3" x14ac:dyDescent="0.25">
      <c r="A224" s="349" t="s">
        <v>809</v>
      </c>
      <c r="B224" s="350" t="s">
        <v>810</v>
      </c>
      <c r="C224" s="350" t="s">
        <v>274</v>
      </c>
    </row>
    <row r="225" spans="1:3" x14ac:dyDescent="0.25">
      <c r="A225" s="351" t="s">
        <v>811</v>
      </c>
      <c r="B225" s="350" t="s">
        <v>810</v>
      </c>
      <c r="C225" s="350" t="s">
        <v>274</v>
      </c>
    </row>
    <row r="226" spans="1:3" x14ac:dyDescent="0.25">
      <c r="A226" s="349" t="s">
        <v>812</v>
      </c>
      <c r="B226" s="350" t="s">
        <v>813</v>
      </c>
      <c r="C226" s="350" t="s">
        <v>274</v>
      </c>
    </row>
    <row r="227" spans="1:3" x14ac:dyDescent="0.25">
      <c r="A227" s="349" t="s">
        <v>814</v>
      </c>
      <c r="B227" s="350" t="s">
        <v>813</v>
      </c>
      <c r="C227" s="350" t="s">
        <v>274</v>
      </c>
    </row>
    <row r="228" spans="1:3" x14ac:dyDescent="0.25">
      <c r="A228" s="351" t="s">
        <v>815</v>
      </c>
      <c r="B228" s="350" t="s">
        <v>813</v>
      </c>
      <c r="C228" s="350" t="s">
        <v>274</v>
      </c>
    </row>
    <row r="229" spans="1:3" x14ac:dyDescent="0.25">
      <c r="A229" s="349" t="s">
        <v>816</v>
      </c>
      <c r="B229" s="350" t="s">
        <v>817</v>
      </c>
      <c r="C229" s="350" t="s">
        <v>274</v>
      </c>
    </row>
    <row r="230" spans="1:3" x14ac:dyDescent="0.25">
      <c r="A230" s="349" t="s">
        <v>818</v>
      </c>
      <c r="B230" s="350" t="s">
        <v>817</v>
      </c>
      <c r="C230" s="350" t="s">
        <v>274</v>
      </c>
    </row>
    <row r="231" spans="1:3" x14ac:dyDescent="0.25">
      <c r="A231" s="351" t="s">
        <v>819</v>
      </c>
      <c r="B231" s="350" t="s">
        <v>817</v>
      </c>
      <c r="C231" s="350" t="s">
        <v>274</v>
      </c>
    </row>
    <row r="232" spans="1:3" x14ac:dyDescent="0.25">
      <c r="A232" s="349" t="s">
        <v>820</v>
      </c>
      <c r="B232" s="350" t="s">
        <v>821</v>
      </c>
      <c r="C232" s="350" t="s">
        <v>274</v>
      </c>
    </row>
    <row r="233" spans="1:3" x14ac:dyDescent="0.25">
      <c r="A233" s="349" t="s">
        <v>822</v>
      </c>
      <c r="B233" s="350" t="s">
        <v>823</v>
      </c>
      <c r="C233" s="350" t="s">
        <v>274</v>
      </c>
    </row>
    <row r="234" spans="1:3" x14ac:dyDescent="0.25">
      <c r="A234" s="349" t="s">
        <v>824</v>
      </c>
      <c r="B234" s="350" t="s">
        <v>825</v>
      </c>
      <c r="C234" s="350" t="s">
        <v>274</v>
      </c>
    </row>
    <row r="235" spans="1:3" x14ac:dyDescent="0.25">
      <c r="A235" s="351" t="s">
        <v>826</v>
      </c>
      <c r="B235" s="350" t="s">
        <v>827</v>
      </c>
      <c r="C235" s="350" t="s">
        <v>274</v>
      </c>
    </row>
    <row r="236" spans="1:3" x14ac:dyDescent="0.25">
      <c r="A236" s="351" t="s">
        <v>828</v>
      </c>
      <c r="B236" s="350" t="s">
        <v>829</v>
      </c>
      <c r="C236" s="350" t="s">
        <v>274</v>
      </c>
    </row>
    <row r="237" spans="1:3" x14ac:dyDescent="0.25">
      <c r="A237" s="349" t="s">
        <v>830</v>
      </c>
      <c r="B237" s="350" t="s">
        <v>831</v>
      </c>
      <c r="C237" s="350" t="s">
        <v>274</v>
      </c>
    </row>
    <row r="238" spans="1:3" x14ac:dyDescent="0.25">
      <c r="A238" s="351" t="s">
        <v>832</v>
      </c>
      <c r="B238" s="350" t="s">
        <v>831</v>
      </c>
      <c r="C238" s="350" t="s">
        <v>274</v>
      </c>
    </row>
    <row r="239" spans="1:3" x14ac:dyDescent="0.25">
      <c r="A239" s="349" t="s">
        <v>833</v>
      </c>
      <c r="B239" s="350" t="s">
        <v>834</v>
      </c>
      <c r="C239" s="350" t="s">
        <v>274</v>
      </c>
    </row>
    <row r="240" spans="1:3" x14ac:dyDescent="0.25">
      <c r="A240" s="351" t="s">
        <v>835</v>
      </c>
      <c r="B240" s="350" t="s">
        <v>836</v>
      </c>
      <c r="C240" s="350" t="s">
        <v>274</v>
      </c>
    </row>
    <row r="241" spans="1:3" x14ac:dyDescent="0.25">
      <c r="A241" s="351" t="s">
        <v>837</v>
      </c>
      <c r="B241" s="350" t="s">
        <v>838</v>
      </c>
      <c r="C241" s="350" t="s">
        <v>274</v>
      </c>
    </row>
    <row r="242" spans="1:3" x14ac:dyDescent="0.25">
      <c r="A242" s="351" t="s">
        <v>839</v>
      </c>
      <c r="B242" s="350" t="s">
        <v>840</v>
      </c>
      <c r="C242" s="350" t="s">
        <v>274</v>
      </c>
    </row>
    <row r="243" spans="1:3" x14ac:dyDescent="0.25">
      <c r="A243" s="351" t="s">
        <v>841</v>
      </c>
      <c r="B243" s="350" t="s">
        <v>842</v>
      </c>
      <c r="C243" s="350" t="s">
        <v>274</v>
      </c>
    </row>
    <row r="244" spans="1:3" x14ac:dyDescent="0.25">
      <c r="A244" s="349" t="s">
        <v>843</v>
      </c>
      <c r="B244" s="350" t="s">
        <v>844</v>
      </c>
      <c r="C244" s="350" t="s">
        <v>274</v>
      </c>
    </row>
    <row r="245" spans="1:3" x14ac:dyDescent="0.25">
      <c r="A245" s="349" t="s">
        <v>845</v>
      </c>
      <c r="B245" s="350" t="s">
        <v>846</v>
      </c>
      <c r="C245" s="350" t="s">
        <v>274</v>
      </c>
    </row>
    <row r="246" spans="1:3" x14ac:dyDescent="0.25">
      <c r="A246" s="351" t="s">
        <v>847</v>
      </c>
      <c r="B246" s="350" t="s">
        <v>846</v>
      </c>
      <c r="C246" s="350" t="s">
        <v>274</v>
      </c>
    </row>
    <row r="247" spans="1:3" x14ac:dyDescent="0.25">
      <c r="A247" s="349" t="s">
        <v>848</v>
      </c>
      <c r="B247" s="350" t="s">
        <v>849</v>
      </c>
      <c r="C247" s="350" t="s">
        <v>274</v>
      </c>
    </row>
    <row r="248" spans="1:3" x14ac:dyDescent="0.25">
      <c r="A248" s="351" t="s">
        <v>850</v>
      </c>
      <c r="B248" s="350" t="s">
        <v>849</v>
      </c>
      <c r="C248" s="350" t="s">
        <v>274</v>
      </c>
    </row>
    <row r="249" spans="1:3" x14ac:dyDescent="0.25">
      <c r="A249" s="349" t="s">
        <v>851</v>
      </c>
      <c r="B249" s="350" t="s">
        <v>852</v>
      </c>
      <c r="C249" s="350" t="s">
        <v>274</v>
      </c>
    </row>
    <row r="250" spans="1:3" x14ac:dyDescent="0.25">
      <c r="A250" s="349" t="s">
        <v>853</v>
      </c>
      <c r="B250" s="350" t="s">
        <v>852</v>
      </c>
      <c r="C250" s="350" t="s">
        <v>274</v>
      </c>
    </row>
    <row r="251" spans="1:3" x14ac:dyDescent="0.25">
      <c r="A251" s="351" t="s">
        <v>854</v>
      </c>
      <c r="B251" s="350" t="s">
        <v>852</v>
      </c>
      <c r="C251" s="350" t="s">
        <v>274</v>
      </c>
    </row>
    <row r="252" spans="1:3" x14ac:dyDescent="0.25">
      <c r="A252" s="349" t="s">
        <v>855</v>
      </c>
      <c r="B252" s="350" t="s">
        <v>856</v>
      </c>
      <c r="C252" s="350" t="s">
        <v>274</v>
      </c>
    </row>
    <row r="253" spans="1:3" x14ac:dyDescent="0.25">
      <c r="A253" s="349" t="s">
        <v>857</v>
      </c>
      <c r="B253" s="350" t="s">
        <v>856</v>
      </c>
      <c r="C253" s="350" t="s">
        <v>274</v>
      </c>
    </row>
    <row r="254" spans="1:3" x14ac:dyDescent="0.25">
      <c r="A254" s="351" t="s">
        <v>858</v>
      </c>
      <c r="B254" s="350" t="s">
        <v>856</v>
      </c>
      <c r="C254" s="350" t="s">
        <v>274</v>
      </c>
    </row>
    <row r="255" spans="1:3" x14ac:dyDescent="0.25">
      <c r="A255" s="349" t="s">
        <v>290</v>
      </c>
      <c r="B255" s="350" t="s">
        <v>859</v>
      </c>
      <c r="C255" s="350" t="s">
        <v>274</v>
      </c>
    </row>
    <row r="256" spans="1:3" x14ac:dyDescent="0.25">
      <c r="A256" s="349">
        <v>11</v>
      </c>
      <c r="B256" s="350" t="s">
        <v>860</v>
      </c>
      <c r="C256" s="350" t="s">
        <v>274</v>
      </c>
    </row>
    <row r="257" spans="1:3" x14ac:dyDescent="0.25">
      <c r="A257" s="349">
        <v>111</v>
      </c>
      <c r="B257" s="350" t="s">
        <v>861</v>
      </c>
      <c r="C257" s="350" t="s">
        <v>274</v>
      </c>
    </row>
    <row r="258" spans="1:3" x14ac:dyDescent="0.25">
      <c r="A258" s="349">
        <v>1111</v>
      </c>
      <c r="B258" s="350" t="s">
        <v>862</v>
      </c>
      <c r="C258" s="350" t="s">
        <v>274</v>
      </c>
    </row>
    <row r="259" spans="1:3" x14ac:dyDescent="0.25">
      <c r="A259" s="351">
        <v>11111</v>
      </c>
      <c r="B259" s="350" t="s">
        <v>863</v>
      </c>
      <c r="C259" s="350" t="s">
        <v>274</v>
      </c>
    </row>
    <row r="260" spans="1:3" x14ac:dyDescent="0.25">
      <c r="A260" s="351">
        <v>111112</v>
      </c>
      <c r="B260" s="350" t="s">
        <v>864</v>
      </c>
      <c r="C260" s="350" t="s">
        <v>274</v>
      </c>
    </row>
    <row r="261" spans="1:3" x14ac:dyDescent="0.25">
      <c r="A261" s="351">
        <v>11112</v>
      </c>
      <c r="B261" s="350" t="s">
        <v>865</v>
      </c>
      <c r="C261" s="350" t="s">
        <v>274</v>
      </c>
    </row>
    <row r="262" spans="1:3" x14ac:dyDescent="0.25">
      <c r="A262" s="349">
        <v>1112</v>
      </c>
      <c r="B262" s="350" t="s">
        <v>866</v>
      </c>
      <c r="C262" s="350" t="s">
        <v>274</v>
      </c>
    </row>
    <row r="263" spans="1:3" x14ac:dyDescent="0.25">
      <c r="A263" s="351">
        <v>11121</v>
      </c>
      <c r="B263" s="350" t="s">
        <v>867</v>
      </c>
      <c r="C263" s="350" t="s">
        <v>274</v>
      </c>
    </row>
    <row r="264" spans="1:3" x14ac:dyDescent="0.25">
      <c r="A264" s="351">
        <v>11122</v>
      </c>
      <c r="B264" s="350" t="s">
        <v>868</v>
      </c>
      <c r="C264" s="350" t="s">
        <v>274</v>
      </c>
    </row>
    <row r="265" spans="1:3" x14ac:dyDescent="0.25">
      <c r="A265" s="349">
        <v>1113</v>
      </c>
      <c r="B265" s="350" t="s">
        <v>869</v>
      </c>
      <c r="C265" s="350" t="s">
        <v>274</v>
      </c>
    </row>
    <row r="266" spans="1:3" x14ac:dyDescent="0.25">
      <c r="A266" s="351">
        <v>11132</v>
      </c>
      <c r="B266" s="350" t="s">
        <v>869</v>
      </c>
      <c r="C266" s="350" t="s">
        <v>274</v>
      </c>
    </row>
    <row r="267" spans="1:3" x14ac:dyDescent="0.25">
      <c r="A267" s="349">
        <v>1114</v>
      </c>
      <c r="B267" s="350" t="s">
        <v>870</v>
      </c>
      <c r="C267" s="350" t="s">
        <v>274</v>
      </c>
    </row>
    <row r="268" spans="1:3" x14ac:dyDescent="0.25">
      <c r="A268" s="351">
        <v>11141</v>
      </c>
      <c r="B268" s="350" t="s">
        <v>871</v>
      </c>
      <c r="C268" s="350" t="s">
        <v>274</v>
      </c>
    </row>
    <row r="269" spans="1:3" x14ac:dyDescent="0.25">
      <c r="A269" s="351">
        <v>11142</v>
      </c>
      <c r="B269" s="350" t="s">
        <v>872</v>
      </c>
      <c r="C269" s="350" t="s">
        <v>274</v>
      </c>
    </row>
    <row r="270" spans="1:3" x14ac:dyDescent="0.25">
      <c r="A270" s="351">
        <v>11143</v>
      </c>
      <c r="B270" s="350" t="s">
        <v>873</v>
      </c>
      <c r="C270" s="350" t="s">
        <v>274</v>
      </c>
    </row>
    <row r="271" spans="1:3" x14ac:dyDescent="0.25">
      <c r="A271" s="349">
        <v>112</v>
      </c>
      <c r="B271" s="350" t="s">
        <v>874</v>
      </c>
      <c r="C271" s="350" t="s">
        <v>274</v>
      </c>
    </row>
    <row r="272" spans="1:3" x14ac:dyDescent="0.25">
      <c r="A272" s="349">
        <v>1121</v>
      </c>
      <c r="B272" s="350" t="s">
        <v>874</v>
      </c>
      <c r="C272" s="350" t="s">
        <v>274</v>
      </c>
    </row>
    <row r="273" spans="1:3" x14ac:dyDescent="0.25">
      <c r="A273" s="351">
        <v>11211</v>
      </c>
      <c r="B273" s="350" t="s">
        <v>875</v>
      </c>
      <c r="C273" s="350" t="s">
        <v>274</v>
      </c>
    </row>
    <row r="274" spans="1:3" x14ac:dyDescent="0.25">
      <c r="A274" s="351">
        <v>11212</v>
      </c>
      <c r="B274" s="350" t="s">
        <v>876</v>
      </c>
      <c r="C274" s="350" t="s">
        <v>274</v>
      </c>
    </row>
    <row r="275" spans="1:3" x14ac:dyDescent="0.25">
      <c r="A275" s="351">
        <v>11213</v>
      </c>
      <c r="B275" s="350" t="s">
        <v>877</v>
      </c>
      <c r="C275" s="350" t="s">
        <v>274</v>
      </c>
    </row>
    <row r="276" spans="1:3" x14ac:dyDescent="0.25">
      <c r="A276" s="351">
        <v>11214</v>
      </c>
      <c r="B276" s="350" t="s">
        <v>878</v>
      </c>
      <c r="C276" s="350" t="s">
        <v>274</v>
      </c>
    </row>
    <row r="277" spans="1:3" x14ac:dyDescent="0.25">
      <c r="A277" s="351">
        <v>11215</v>
      </c>
      <c r="B277" s="350" t="s">
        <v>879</v>
      </c>
      <c r="C277" s="350" t="s">
        <v>274</v>
      </c>
    </row>
    <row r="278" spans="1:3" x14ac:dyDescent="0.25">
      <c r="A278" s="351">
        <v>11219</v>
      </c>
      <c r="B278" s="350" t="s">
        <v>880</v>
      </c>
      <c r="C278" s="350" t="s">
        <v>274</v>
      </c>
    </row>
    <row r="279" spans="1:3" x14ac:dyDescent="0.25">
      <c r="A279" s="349">
        <v>113</v>
      </c>
      <c r="B279" s="350" t="s">
        <v>881</v>
      </c>
      <c r="C279" s="350" t="s">
        <v>274</v>
      </c>
    </row>
    <row r="280" spans="1:3" x14ac:dyDescent="0.25">
      <c r="A280" s="349">
        <v>1131</v>
      </c>
      <c r="B280" s="350" t="s">
        <v>882</v>
      </c>
      <c r="C280" s="350" t="s">
        <v>274</v>
      </c>
    </row>
    <row r="281" spans="1:3" x14ac:dyDescent="0.25">
      <c r="A281" s="351">
        <v>11311</v>
      </c>
      <c r="B281" s="350" t="s">
        <v>883</v>
      </c>
      <c r="C281" s="350" t="s">
        <v>274</v>
      </c>
    </row>
    <row r="282" spans="1:3" x14ac:dyDescent="0.25">
      <c r="A282" s="351">
        <v>1131101</v>
      </c>
      <c r="B282" s="350" t="s">
        <v>884</v>
      </c>
      <c r="C282" s="350" t="s">
        <v>274</v>
      </c>
    </row>
    <row r="283" spans="1:3" x14ac:dyDescent="0.25">
      <c r="A283" s="351">
        <v>1131104</v>
      </c>
      <c r="B283" s="350" t="s">
        <v>885</v>
      </c>
      <c r="C283" s="350" t="s">
        <v>274</v>
      </c>
    </row>
    <row r="284" spans="1:3" x14ac:dyDescent="0.25">
      <c r="A284" s="351">
        <v>1131105</v>
      </c>
      <c r="B284" s="350" t="s">
        <v>886</v>
      </c>
      <c r="C284" s="350" t="s">
        <v>274</v>
      </c>
    </row>
    <row r="285" spans="1:3" x14ac:dyDescent="0.25">
      <c r="A285" s="351">
        <v>1131106</v>
      </c>
      <c r="B285" s="350" t="s">
        <v>887</v>
      </c>
      <c r="C285" s="350" t="s">
        <v>274</v>
      </c>
    </row>
    <row r="286" spans="1:3" x14ac:dyDescent="0.25">
      <c r="A286" s="351">
        <v>1131107</v>
      </c>
      <c r="B286" s="350" t="s">
        <v>888</v>
      </c>
      <c r="C286" s="350" t="s">
        <v>274</v>
      </c>
    </row>
    <row r="287" spans="1:3" x14ac:dyDescent="0.25">
      <c r="A287" s="351">
        <v>1131108</v>
      </c>
      <c r="B287" s="350" t="s">
        <v>889</v>
      </c>
      <c r="C287" s="350" t="s">
        <v>274</v>
      </c>
    </row>
    <row r="288" spans="1:3" x14ac:dyDescent="0.25">
      <c r="A288" s="351">
        <v>1131109</v>
      </c>
      <c r="B288" s="350" t="s">
        <v>890</v>
      </c>
      <c r="C288" s="350" t="s">
        <v>274</v>
      </c>
    </row>
    <row r="289" spans="1:3" x14ac:dyDescent="0.25">
      <c r="A289" s="351">
        <v>1131110</v>
      </c>
      <c r="B289" s="350" t="s">
        <v>891</v>
      </c>
      <c r="C289" s="350" t="s">
        <v>274</v>
      </c>
    </row>
    <row r="290" spans="1:3" x14ac:dyDescent="0.25">
      <c r="A290" s="351">
        <v>1131111</v>
      </c>
      <c r="B290" s="350" t="s">
        <v>892</v>
      </c>
      <c r="C290" s="350" t="s">
        <v>274</v>
      </c>
    </row>
    <row r="291" spans="1:3" x14ac:dyDescent="0.25">
      <c r="A291" s="351">
        <v>1131112</v>
      </c>
      <c r="B291" s="350" t="s">
        <v>893</v>
      </c>
      <c r="C291" s="350" t="s">
        <v>274</v>
      </c>
    </row>
    <row r="292" spans="1:3" x14ac:dyDescent="0.25">
      <c r="A292" s="351">
        <v>1131113</v>
      </c>
      <c r="B292" s="350" t="s">
        <v>894</v>
      </c>
      <c r="C292" s="350" t="s">
        <v>274</v>
      </c>
    </row>
    <row r="293" spans="1:3" x14ac:dyDescent="0.25">
      <c r="A293" s="351">
        <v>1131114</v>
      </c>
      <c r="B293" s="350" t="s">
        <v>895</v>
      </c>
      <c r="C293" s="350" t="s">
        <v>274</v>
      </c>
    </row>
    <row r="294" spans="1:3" x14ac:dyDescent="0.25">
      <c r="A294" s="351">
        <v>1131115</v>
      </c>
      <c r="B294" s="350" t="s">
        <v>896</v>
      </c>
      <c r="C294" s="350" t="s">
        <v>274</v>
      </c>
    </row>
    <row r="295" spans="1:3" x14ac:dyDescent="0.25">
      <c r="A295" s="351">
        <v>1131116</v>
      </c>
      <c r="B295" s="350" t="s">
        <v>897</v>
      </c>
      <c r="C295" s="350" t="s">
        <v>274</v>
      </c>
    </row>
    <row r="296" spans="1:3" x14ac:dyDescent="0.25">
      <c r="A296" s="351">
        <v>1131117</v>
      </c>
      <c r="B296" s="350" t="s">
        <v>898</v>
      </c>
      <c r="C296" s="350" t="s">
        <v>274</v>
      </c>
    </row>
    <row r="297" spans="1:3" x14ac:dyDescent="0.25">
      <c r="A297" s="351">
        <v>1131118</v>
      </c>
      <c r="B297" s="350" t="s">
        <v>899</v>
      </c>
      <c r="C297" s="350" t="s">
        <v>274</v>
      </c>
    </row>
    <row r="298" spans="1:3" x14ac:dyDescent="0.25">
      <c r="A298" s="351">
        <v>1131119</v>
      </c>
      <c r="B298" s="350" t="s">
        <v>900</v>
      </c>
      <c r="C298" s="350" t="s">
        <v>274</v>
      </c>
    </row>
    <row r="299" spans="1:3" x14ac:dyDescent="0.25">
      <c r="A299" s="351">
        <v>1131120</v>
      </c>
      <c r="B299" s="350" t="s">
        <v>901</v>
      </c>
      <c r="C299" s="350" t="s">
        <v>274</v>
      </c>
    </row>
    <row r="300" spans="1:3" x14ac:dyDescent="0.25">
      <c r="A300" s="351">
        <v>1131121</v>
      </c>
      <c r="B300" s="350" t="s">
        <v>902</v>
      </c>
      <c r="C300" s="350" t="s">
        <v>274</v>
      </c>
    </row>
    <row r="301" spans="1:3" x14ac:dyDescent="0.25">
      <c r="A301" s="351">
        <v>1131122</v>
      </c>
      <c r="B301" s="350" t="s">
        <v>903</v>
      </c>
      <c r="C301" s="350" t="s">
        <v>274</v>
      </c>
    </row>
    <row r="302" spans="1:3" x14ac:dyDescent="0.25">
      <c r="A302" s="351">
        <v>11312</v>
      </c>
      <c r="B302" s="350" t="s">
        <v>904</v>
      </c>
      <c r="C302" s="350" t="s">
        <v>274</v>
      </c>
    </row>
    <row r="303" spans="1:3" x14ac:dyDescent="0.25">
      <c r="A303" s="351">
        <v>113122</v>
      </c>
      <c r="B303" s="350" t="s">
        <v>905</v>
      </c>
      <c r="C303" s="350" t="s">
        <v>274</v>
      </c>
    </row>
    <row r="304" spans="1:3" x14ac:dyDescent="0.25">
      <c r="A304" s="351">
        <v>113123</v>
      </c>
      <c r="B304" s="350" t="s">
        <v>906</v>
      </c>
      <c r="C304" s="350" t="s">
        <v>274</v>
      </c>
    </row>
    <row r="305" spans="1:3" x14ac:dyDescent="0.25">
      <c r="A305" s="349">
        <v>114</v>
      </c>
      <c r="B305" s="350" t="s">
        <v>907</v>
      </c>
      <c r="C305" s="350" t="s">
        <v>274</v>
      </c>
    </row>
    <row r="306" spans="1:3" x14ac:dyDescent="0.25">
      <c r="A306" s="349">
        <v>1141</v>
      </c>
      <c r="B306" s="350" t="s">
        <v>907</v>
      </c>
      <c r="C306" s="350" t="s">
        <v>274</v>
      </c>
    </row>
    <row r="307" spans="1:3" x14ac:dyDescent="0.25">
      <c r="A307" s="351">
        <v>11411</v>
      </c>
      <c r="B307" s="350" t="s">
        <v>908</v>
      </c>
      <c r="C307" s="350" t="s">
        <v>274</v>
      </c>
    </row>
    <row r="308" spans="1:3" x14ac:dyDescent="0.25">
      <c r="A308" s="351">
        <v>11412</v>
      </c>
      <c r="B308" s="350" t="s">
        <v>909</v>
      </c>
      <c r="C308" s="350" t="s">
        <v>274</v>
      </c>
    </row>
    <row r="309" spans="1:3" x14ac:dyDescent="0.25">
      <c r="A309" s="351">
        <v>11419</v>
      </c>
      <c r="B309" s="350" t="s">
        <v>910</v>
      </c>
      <c r="C309" s="350" t="s">
        <v>274</v>
      </c>
    </row>
    <row r="310" spans="1:3" x14ac:dyDescent="0.25">
      <c r="A310" s="349">
        <v>12</v>
      </c>
      <c r="B310" s="350" t="s">
        <v>911</v>
      </c>
      <c r="C310" s="350" t="s">
        <v>912</v>
      </c>
    </row>
    <row r="311" spans="1:3" x14ac:dyDescent="0.25">
      <c r="A311" s="349">
        <v>121</v>
      </c>
      <c r="B311" s="350" t="s">
        <v>913</v>
      </c>
      <c r="C311" s="350" t="s">
        <v>274</v>
      </c>
    </row>
    <row r="312" spans="1:3" x14ac:dyDescent="0.25">
      <c r="A312" s="349">
        <v>1211</v>
      </c>
      <c r="B312" s="350" t="s">
        <v>914</v>
      </c>
      <c r="C312" s="350" t="s">
        <v>274</v>
      </c>
    </row>
    <row r="313" spans="1:3" x14ac:dyDescent="0.25">
      <c r="A313" s="351">
        <v>12111</v>
      </c>
      <c r="B313" s="350" t="s">
        <v>915</v>
      </c>
      <c r="C313" s="350" t="s">
        <v>274</v>
      </c>
    </row>
    <row r="314" spans="1:3" x14ac:dyDescent="0.25">
      <c r="A314" s="351">
        <v>12112</v>
      </c>
      <c r="B314" s="350" t="s">
        <v>916</v>
      </c>
      <c r="C314" s="350" t="s">
        <v>917</v>
      </c>
    </row>
    <row r="315" spans="1:3" x14ac:dyDescent="0.25">
      <c r="A315" s="349">
        <v>1212</v>
      </c>
      <c r="B315" s="350" t="s">
        <v>918</v>
      </c>
      <c r="C315" s="350" t="s">
        <v>274</v>
      </c>
    </row>
    <row r="316" spans="1:3" x14ac:dyDescent="0.25">
      <c r="A316" s="351">
        <v>12121</v>
      </c>
      <c r="B316" s="350" t="s">
        <v>919</v>
      </c>
      <c r="C316" s="350" t="s">
        <v>274</v>
      </c>
    </row>
    <row r="317" spans="1:3" x14ac:dyDescent="0.25">
      <c r="A317" s="351">
        <v>12122</v>
      </c>
      <c r="B317" s="350" t="s">
        <v>920</v>
      </c>
      <c r="C317" s="350" t="s">
        <v>917</v>
      </c>
    </row>
    <row r="318" spans="1:3" x14ac:dyDescent="0.25">
      <c r="A318" s="349">
        <v>122</v>
      </c>
      <c r="B318" s="350" t="s">
        <v>921</v>
      </c>
      <c r="C318" s="350" t="s">
        <v>274</v>
      </c>
    </row>
    <row r="319" spans="1:3" x14ac:dyDescent="0.25">
      <c r="A319" s="349">
        <v>1221</v>
      </c>
      <c r="B319" s="350" t="s">
        <v>921</v>
      </c>
      <c r="C319" s="350" t="s">
        <v>274</v>
      </c>
    </row>
    <row r="320" spans="1:3" x14ac:dyDescent="0.25">
      <c r="A320" s="351">
        <v>12211</v>
      </c>
      <c r="B320" s="350" t="s">
        <v>921</v>
      </c>
      <c r="C320" s="350" t="s">
        <v>274</v>
      </c>
    </row>
    <row r="321" spans="1:3" x14ac:dyDescent="0.25">
      <c r="A321" s="349">
        <v>123</v>
      </c>
      <c r="B321" s="350" t="s">
        <v>922</v>
      </c>
      <c r="C321" s="350" t="s">
        <v>274</v>
      </c>
    </row>
    <row r="322" spans="1:3" x14ac:dyDescent="0.25">
      <c r="A322" s="349">
        <v>1231</v>
      </c>
      <c r="B322" s="350" t="s">
        <v>922</v>
      </c>
      <c r="C322" s="350" t="s">
        <v>274</v>
      </c>
    </row>
    <row r="323" spans="1:3" x14ac:dyDescent="0.25">
      <c r="A323" s="351">
        <v>12311</v>
      </c>
      <c r="B323" s="350" t="s">
        <v>923</v>
      </c>
      <c r="C323" s="350" t="s">
        <v>274</v>
      </c>
    </row>
    <row r="324" spans="1:3" x14ac:dyDescent="0.25">
      <c r="A324" s="351">
        <v>12319</v>
      </c>
      <c r="B324" s="350" t="s">
        <v>924</v>
      </c>
      <c r="C324" s="350" t="s">
        <v>274</v>
      </c>
    </row>
    <row r="325" spans="1:3" x14ac:dyDescent="0.25">
      <c r="A325" s="351">
        <v>123190</v>
      </c>
      <c r="B325" s="350" t="s">
        <v>925</v>
      </c>
      <c r="C325" s="350" t="s">
        <v>274</v>
      </c>
    </row>
    <row r="326" spans="1:3" x14ac:dyDescent="0.25">
      <c r="A326" s="351">
        <v>1231911</v>
      </c>
      <c r="B326" s="350" t="s">
        <v>926</v>
      </c>
      <c r="C326" s="350" t="s">
        <v>274</v>
      </c>
    </row>
    <row r="327" spans="1:3" x14ac:dyDescent="0.25">
      <c r="A327" s="351">
        <v>12319110</v>
      </c>
      <c r="B327" s="350" t="s">
        <v>927</v>
      </c>
      <c r="C327" s="350" t="s">
        <v>274</v>
      </c>
    </row>
    <row r="328" spans="1:3" x14ac:dyDescent="0.25">
      <c r="A328" s="351">
        <v>12319111</v>
      </c>
      <c r="B328" s="350" t="s">
        <v>928</v>
      </c>
      <c r="C328" s="350" t="s">
        <v>274</v>
      </c>
    </row>
    <row r="329" spans="1:3" x14ac:dyDescent="0.25">
      <c r="A329" s="351">
        <v>12319112</v>
      </c>
      <c r="B329" s="350" t="s">
        <v>929</v>
      </c>
      <c r="C329" s="350" t="s">
        <v>274</v>
      </c>
    </row>
    <row r="330" spans="1:3" x14ac:dyDescent="0.25">
      <c r="A330" s="351">
        <v>1231912</v>
      </c>
      <c r="B330" s="350" t="s">
        <v>930</v>
      </c>
      <c r="C330" s="350" t="s">
        <v>274</v>
      </c>
    </row>
    <row r="331" spans="1:3" x14ac:dyDescent="0.25">
      <c r="A331" s="351">
        <v>1231913</v>
      </c>
      <c r="B331" s="350" t="s">
        <v>931</v>
      </c>
      <c r="C331" s="350" t="s">
        <v>274</v>
      </c>
    </row>
    <row r="332" spans="1:3" x14ac:dyDescent="0.25">
      <c r="A332" s="351">
        <v>1231914</v>
      </c>
      <c r="B332" s="350" t="s">
        <v>932</v>
      </c>
      <c r="C332" s="350" t="s">
        <v>274</v>
      </c>
    </row>
    <row r="333" spans="1:3" x14ac:dyDescent="0.25">
      <c r="A333" s="351">
        <v>1231915</v>
      </c>
      <c r="B333" s="350" t="s">
        <v>933</v>
      </c>
      <c r="C333" s="350" t="s">
        <v>274</v>
      </c>
    </row>
    <row r="334" spans="1:3" x14ac:dyDescent="0.25">
      <c r="A334" s="351">
        <v>1231916</v>
      </c>
      <c r="B334" s="350" t="s">
        <v>934</v>
      </c>
      <c r="C334" s="350" t="s">
        <v>274</v>
      </c>
    </row>
    <row r="335" spans="1:3" x14ac:dyDescent="0.25">
      <c r="A335" s="351">
        <v>1231917</v>
      </c>
      <c r="B335" s="350" t="s">
        <v>935</v>
      </c>
      <c r="C335" s="350" t="s">
        <v>274</v>
      </c>
    </row>
    <row r="336" spans="1:3" x14ac:dyDescent="0.25">
      <c r="A336" s="351">
        <v>1231918</v>
      </c>
      <c r="B336" s="350" t="s">
        <v>936</v>
      </c>
      <c r="C336" s="350" t="s">
        <v>274</v>
      </c>
    </row>
    <row r="337" spans="1:3" x14ac:dyDescent="0.25">
      <c r="A337" s="351">
        <v>1231919</v>
      </c>
      <c r="B337" s="350" t="s">
        <v>937</v>
      </c>
      <c r="C337" s="350" t="s">
        <v>274</v>
      </c>
    </row>
    <row r="338" spans="1:3" x14ac:dyDescent="0.25">
      <c r="A338" s="349">
        <v>124</v>
      </c>
      <c r="B338" s="350" t="s">
        <v>938</v>
      </c>
      <c r="C338" s="350" t="s">
        <v>274</v>
      </c>
    </row>
    <row r="339" spans="1:3" x14ac:dyDescent="0.25">
      <c r="A339" s="349">
        <v>1241</v>
      </c>
      <c r="B339" s="350" t="s">
        <v>939</v>
      </c>
      <c r="C339" s="350" t="s">
        <v>274</v>
      </c>
    </row>
    <row r="340" spans="1:3" x14ac:dyDescent="0.25">
      <c r="A340" s="351">
        <v>12411</v>
      </c>
      <c r="B340" s="350" t="s">
        <v>940</v>
      </c>
      <c r="C340" s="350" t="s">
        <v>274</v>
      </c>
    </row>
    <row r="341" spans="1:3" x14ac:dyDescent="0.25">
      <c r="A341" s="351">
        <v>12412</v>
      </c>
      <c r="B341" s="350" t="s">
        <v>941</v>
      </c>
      <c r="C341" s="350" t="s">
        <v>274</v>
      </c>
    </row>
    <row r="342" spans="1:3" x14ac:dyDescent="0.25">
      <c r="A342" s="351">
        <v>12413</v>
      </c>
      <c r="B342" s="350" t="s">
        <v>942</v>
      </c>
      <c r="C342" s="350" t="s">
        <v>274</v>
      </c>
    </row>
    <row r="343" spans="1:3" x14ac:dyDescent="0.25">
      <c r="A343" s="349">
        <v>1242</v>
      </c>
      <c r="B343" s="350" t="s">
        <v>943</v>
      </c>
      <c r="C343" s="350" t="s">
        <v>274</v>
      </c>
    </row>
    <row r="344" spans="1:3" x14ac:dyDescent="0.25">
      <c r="A344" s="351">
        <v>12421</v>
      </c>
      <c r="B344" s="350" t="s">
        <v>944</v>
      </c>
      <c r="C344" s="350" t="s">
        <v>274</v>
      </c>
    </row>
    <row r="345" spans="1:3" x14ac:dyDescent="0.25">
      <c r="A345" s="351">
        <v>12422</v>
      </c>
      <c r="B345" s="350" t="s">
        <v>945</v>
      </c>
      <c r="C345" s="350" t="s">
        <v>274</v>
      </c>
    </row>
    <row r="346" spans="1:3" x14ac:dyDescent="0.25">
      <c r="A346" s="349">
        <v>1243</v>
      </c>
      <c r="B346" s="350" t="s">
        <v>946</v>
      </c>
      <c r="C346" s="350" t="s">
        <v>274</v>
      </c>
    </row>
    <row r="347" spans="1:3" x14ac:dyDescent="0.25">
      <c r="A347" s="351">
        <v>12431</v>
      </c>
      <c r="B347" s="350" t="s">
        <v>946</v>
      </c>
      <c r="C347" s="350" t="s">
        <v>274</v>
      </c>
    </row>
    <row r="348" spans="1:3" x14ac:dyDescent="0.25">
      <c r="A348" s="349">
        <v>1244</v>
      </c>
      <c r="B348" s="350" t="s">
        <v>947</v>
      </c>
      <c r="C348" s="350" t="s">
        <v>274</v>
      </c>
    </row>
    <row r="349" spans="1:3" x14ac:dyDescent="0.25">
      <c r="A349" s="351">
        <v>12441</v>
      </c>
      <c r="B349" s="350" t="s">
        <v>947</v>
      </c>
      <c r="C349" s="350" t="s">
        <v>274</v>
      </c>
    </row>
    <row r="350" spans="1:3" x14ac:dyDescent="0.25">
      <c r="A350" s="349">
        <v>1245</v>
      </c>
      <c r="B350" s="350" t="s">
        <v>948</v>
      </c>
      <c r="C350" s="350" t="s">
        <v>274</v>
      </c>
    </row>
    <row r="351" spans="1:3" x14ac:dyDescent="0.25">
      <c r="A351" s="351">
        <v>12451</v>
      </c>
      <c r="B351" s="350" t="s">
        <v>949</v>
      </c>
      <c r="C351" s="350" t="s">
        <v>274</v>
      </c>
    </row>
    <row r="352" spans="1:3" x14ac:dyDescent="0.25">
      <c r="A352" s="351">
        <v>12452</v>
      </c>
      <c r="B352" s="350" t="s">
        <v>950</v>
      </c>
      <c r="C352" s="350" t="s">
        <v>274</v>
      </c>
    </row>
    <row r="353" spans="1:3" x14ac:dyDescent="0.25">
      <c r="A353" s="351">
        <v>12453</v>
      </c>
      <c r="B353" s="350" t="s">
        <v>951</v>
      </c>
      <c r="C353" s="350" t="s">
        <v>274</v>
      </c>
    </row>
    <row r="354" spans="1:3" x14ac:dyDescent="0.25">
      <c r="A354" s="351">
        <v>12513</v>
      </c>
      <c r="B354" s="350" t="s">
        <v>952</v>
      </c>
      <c r="C354" s="350" t="s">
        <v>274</v>
      </c>
    </row>
    <row r="355" spans="1:3" x14ac:dyDescent="0.25">
      <c r="A355" s="349">
        <v>129</v>
      </c>
      <c r="B355" s="350" t="s">
        <v>953</v>
      </c>
      <c r="C355" s="350" t="s">
        <v>274</v>
      </c>
    </row>
    <row r="356" spans="1:3" x14ac:dyDescent="0.25">
      <c r="A356" s="349">
        <v>1291</v>
      </c>
      <c r="B356" s="350" t="s">
        <v>954</v>
      </c>
      <c r="C356" s="350" t="s">
        <v>274</v>
      </c>
    </row>
    <row r="357" spans="1:3" x14ac:dyDescent="0.25">
      <c r="A357" s="351">
        <v>12911</v>
      </c>
      <c r="B357" s="350" t="s">
        <v>955</v>
      </c>
      <c r="C357" s="350" t="s">
        <v>956</v>
      </c>
    </row>
    <row r="358" spans="1:3" x14ac:dyDescent="0.25">
      <c r="A358" s="351">
        <v>129110011</v>
      </c>
      <c r="B358" s="350" t="s">
        <v>957</v>
      </c>
      <c r="C358" s="350" t="s">
        <v>274</v>
      </c>
    </row>
    <row r="359" spans="1:3" x14ac:dyDescent="0.25">
      <c r="A359" s="351">
        <v>129110012</v>
      </c>
      <c r="B359" s="350" t="s">
        <v>958</v>
      </c>
      <c r="C359" s="350" t="s">
        <v>274</v>
      </c>
    </row>
    <row r="360" spans="1:3" x14ac:dyDescent="0.25">
      <c r="A360" s="351">
        <v>129111</v>
      </c>
      <c r="B360" s="350" t="s">
        <v>959</v>
      </c>
      <c r="C360" s="350" t="s">
        <v>274</v>
      </c>
    </row>
    <row r="361" spans="1:3" x14ac:dyDescent="0.25">
      <c r="A361" s="351">
        <v>12912</v>
      </c>
      <c r="B361" s="350" t="s">
        <v>960</v>
      </c>
      <c r="C361" s="350" t="s">
        <v>274</v>
      </c>
    </row>
    <row r="362" spans="1:3" x14ac:dyDescent="0.25">
      <c r="A362" s="351">
        <v>12913</v>
      </c>
      <c r="B362" s="350" t="s">
        <v>961</v>
      </c>
      <c r="C362" s="350" t="s">
        <v>274</v>
      </c>
    </row>
    <row r="363" spans="1:3" x14ac:dyDescent="0.25">
      <c r="A363" s="349">
        <v>1292</v>
      </c>
      <c r="B363" s="350" t="s">
        <v>962</v>
      </c>
      <c r="C363" s="350" t="s">
        <v>274</v>
      </c>
    </row>
    <row r="364" spans="1:3" x14ac:dyDescent="0.25">
      <c r="A364" s="351">
        <v>12921</v>
      </c>
      <c r="B364" s="350" t="s">
        <v>962</v>
      </c>
      <c r="C364" s="350" t="s">
        <v>274</v>
      </c>
    </row>
    <row r="365" spans="1:3" x14ac:dyDescent="0.25">
      <c r="A365" s="349">
        <v>1293</v>
      </c>
      <c r="B365" s="350" t="s">
        <v>963</v>
      </c>
      <c r="C365" s="350" t="s">
        <v>274</v>
      </c>
    </row>
    <row r="366" spans="1:3" x14ac:dyDescent="0.25">
      <c r="A366" s="351">
        <v>12931</v>
      </c>
      <c r="B366" s="350" t="s">
        <v>963</v>
      </c>
      <c r="C366" s="350" t="s">
        <v>274</v>
      </c>
    </row>
    <row r="367" spans="1:3" x14ac:dyDescent="0.25">
      <c r="A367" s="349">
        <v>1294</v>
      </c>
      <c r="B367" s="350" t="s">
        <v>964</v>
      </c>
      <c r="C367" s="350" t="s">
        <v>965</v>
      </c>
    </row>
    <row r="368" spans="1:3" x14ac:dyDescent="0.25">
      <c r="A368" s="351">
        <v>12941</v>
      </c>
      <c r="B368" s="350" t="s">
        <v>964</v>
      </c>
      <c r="C368" s="350" t="s">
        <v>965</v>
      </c>
    </row>
    <row r="369" spans="1:3" x14ac:dyDescent="0.25">
      <c r="A369" s="349">
        <v>13</v>
      </c>
      <c r="B369" s="350" t="s">
        <v>966</v>
      </c>
      <c r="C369" s="350" t="s">
        <v>274</v>
      </c>
    </row>
    <row r="370" spans="1:3" x14ac:dyDescent="0.25">
      <c r="A370" s="349">
        <v>131</v>
      </c>
      <c r="B370" s="350" t="s">
        <v>967</v>
      </c>
      <c r="C370" s="350" t="s">
        <v>968</v>
      </c>
    </row>
    <row r="371" spans="1:3" x14ac:dyDescent="0.25">
      <c r="A371" s="349">
        <v>1313</v>
      </c>
      <c r="B371" s="350" t="s">
        <v>969</v>
      </c>
      <c r="C371" s="350" t="s">
        <v>274</v>
      </c>
    </row>
    <row r="372" spans="1:3" x14ac:dyDescent="0.25">
      <c r="A372" s="351">
        <v>13131</v>
      </c>
      <c r="B372" s="350" t="s">
        <v>970</v>
      </c>
      <c r="C372" s="350" t="s">
        <v>274</v>
      </c>
    </row>
    <row r="373" spans="1:3" x14ac:dyDescent="0.25">
      <c r="A373" s="351">
        <v>13132</v>
      </c>
      <c r="B373" s="350" t="s">
        <v>971</v>
      </c>
      <c r="C373" s="350" t="s">
        <v>274</v>
      </c>
    </row>
    <row r="374" spans="1:3" x14ac:dyDescent="0.25">
      <c r="A374" s="349">
        <v>1314</v>
      </c>
      <c r="B374" s="350" t="s">
        <v>972</v>
      </c>
      <c r="C374" s="350" t="s">
        <v>274</v>
      </c>
    </row>
    <row r="375" spans="1:3" x14ac:dyDescent="0.25">
      <c r="A375" s="351">
        <v>13141</v>
      </c>
      <c r="B375" s="350" t="s">
        <v>973</v>
      </c>
      <c r="C375" s="350" t="s">
        <v>274</v>
      </c>
    </row>
    <row r="376" spans="1:3" x14ac:dyDescent="0.25">
      <c r="A376" s="351">
        <v>13142</v>
      </c>
      <c r="B376" s="350" t="s">
        <v>974</v>
      </c>
      <c r="C376" s="350" t="s">
        <v>274</v>
      </c>
    </row>
    <row r="377" spans="1:3" x14ac:dyDescent="0.25">
      <c r="A377" s="349">
        <v>1315</v>
      </c>
      <c r="B377" s="350" t="s">
        <v>975</v>
      </c>
      <c r="C377" s="350" t="s">
        <v>274</v>
      </c>
    </row>
    <row r="378" spans="1:3" x14ac:dyDescent="0.25">
      <c r="A378" s="351">
        <v>13151</v>
      </c>
      <c r="B378" s="350" t="s">
        <v>976</v>
      </c>
      <c r="C378" s="350" t="s">
        <v>274</v>
      </c>
    </row>
    <row r="379" spans="1:3" x14ac:dyDescent="0.25">
      <c r="A379" s="351">
        <v>13152</v>
      </c>
      <c r="B379" s="350" t="s">
        <v>977</v>
      </c>
      <c r="C379" s="350" t="s">
        <v>274</v>
      </c>
    </row>
    <row r="380" spans="1:3" x14ac:dyDescent="0.25">
      <c r="A380" s="349">
        <v>1316</v>
      </c>
      <c r="B380" s="350" t="s">
        <v>978</v>
      </c>
      <c r="C380" s="350" t="s">
        <v>274</v>
      </c>
    </row>
    <row r="381" spans="1:3" x14ac:dyDescent="0.25">
      <c r="A381" s="351">
        <v>13161</v>
      </c>
      <c r="B381" s="350" t="s">
        <v>979</v>
      </c>
      <c r="C381" s="350" t="s">
        <v>274</v>
      </c>
    </row>
    <row r="382" spans="1:3" x14ac:dyDescent="0.25">
      <c r="A382" s="351">
        <v>13162</v>
      </c>
      <c r="B382" s="350" t="s">
        <v>980</v>
      </c>
      <c r="C382" s="350" t="s">
        <v>274</v>
      </c>
    </row>
    <row r="383" spans="1:3" x14ac:dyDescent="0.25">
      <c r="A383" s="349">
        <v>132</v>
      </c>
      <c r="B383" s="350" t="s">
        <v>981</v>
      </c>
      <c r="C383" s="350" t="s">
        <v>274</v>
      </c>
    </row>
    <row r="384" spans="1:3" x14ac:dyDescent="0.25">
      <c r="A384" s="349">
        <v>1321</v>
      </c>
      <c r="B384" s="350" t="s">
        <v>982</v>
      </c>
      <c r="C384" s="350" t="s">
        <v>983</v>
      </c>
    </row>
    <row r="385" spans="1:3" x14ac:dyDescent="0.25">
      <c r="A385" s="351">
        <v>13211</v>
      </c>
      <c r="B385" s="350" t="s">
        <v>984</v>
      </c>
      <c r="C385" s="350" t="s">
        <v>985</v>
      </c>
    </row>
    <row r="386" spans="1:3" x14ac:dyDescent="0.25">
      <c r="A386" s="351">
        <v>13212</v>
      </c>
      <c r="B386" s="350" t="s">
        <v>984</v>
      </c>
      <c r="C386" s="350" t="s">
        <v>917</v>
      </c>
    </row>
    <row r="387" spans="1:3" x14ac:dyDescent="0.25">
      <c r="A387" s="351">
        <v>13213</v>
      </c>
      <c r="B387" s="350" t="s">
        <v>986</v>
      </c>
      <c r="C387" s="350" t="s">
        <v>987</v>
      </c>
    </row>
    <row r="388" spans="1:3" x14ac:dyDescent="0.25">
      <c r="A388" s="349">
        <v>1322</v>
      </c>
      <c r="B388" s="350" t="s">
        <v>982</v>
      </c>
      <c r="C388" s="350" t="s">
        <v>988</v>
      </c>
    </row>
    <row r="389" spans="1:3" x14ac:dyDescent="0.25">
      <c r="A389" s="351">
        <v>13221</v>
      </c>
      <c r="B389" s="350" t="s">
        <v>989</v>
      </c>
      <c r="C389" s="350" t="s">
        <v>985</v>
      </c>
    </row>
    <row r="390" spans="1:3" x14ac:dyDescent="0.25">
      <c r="A390" s="351">
        <v>13222</v>
      </c>
      <c r="B390" s="350" t="s">
        <v>989</v>
      </c>
      <c r="C390" s="350" t="s">
        <v>917</v>
      </c>
    </row>
    <row r="391" spans="1:3" x14ac:dyDescent="0.25">
      <c r="A391" s="349">
        <v>133</v>
      </c>
      <c r="B391" s="350" t="s">
        <v>990</v>
      </c>
      <c r="C391" s="350" t="s">
        <v>274</v>
      </c>
    </row>
    <row r="392" spans="1:3" x14ac:dyDescent="0.25">
      <c r="A392" s="349">
        <v>1332</v>
      </c>
      <c r="B392" s="350" t="s">
        <v>991</v>
      </c>
      <c r="C392" s="350" t="s">
        <v>274</v>
      </c>
    </row>
    <row r="393" spans="1:3" x14ac:dyDescent="0.25">
      <c r="A393" s="351">
        <v>13321</v>
      </c>
      <c r="B393" s="350" t="s">
        <v>992</v>
      </c>
      <c r="C393" s="350" t="s">
        <v>274</v>
      </c>
    </row>
    <row r="394" spans="1:3" x14ac:dyDescent="0.25">
      <c r="A394" s="351">
        <v>13322</v>
      </c>
      <c r="B394" s="350" t="s">
        <v>993</v>
      </c>
      <c r="C394" s="350" t="s">
        <v>274</v>
      </c>
    </row>
    <row r="395" spans="1:3" x14ac:dyDescent="0.25">
      <c r="A395" s="351">
        <v>13323</v>
      </c>
      <c r="B395" s="350" t="s">
        <v>994</v>
      </c>
      <c r="C395" s="350" t="s">
        <v>995</v>
      </c>
    </row>
    <row r="396" spans="1:3" x14ac:dyDescent="0.25">
      <c r="A396" s="349">
        <v>1333</v>
      </c>
      <c r="B396" s="350" t="s">
        <v>996</v>
      </c>
      <c r="C396" s="350" t="s">
        <v>274</v>
      </c>
    </row>
    <row r="397" spans="1:3" x14ac:dyDescent="0.25">
      <c r="A397" s="351">
        <v>13331</v>
      </c>
      <c r="B397" s="350" t="s">
        <v>997</v>
      </c>
      <c r="C397" s="350" t="s">
        <v>274</v>
      </c>
    </row>
    <row r="398" spans="1:3" x14ac:dyDescent="0.25">
      <c r="A398" s="351">
        <v>13332</v>
      </c>
      <c r="B398" s="350" t="s">
        <v>998</v>
      </c>
      <c r="C398" s="350" t="s">
        <v>274</v>
      </c>
    </row>
    <row r="399" spans="1:3" x14ac:dyDescent="0.25">
      <c r="A399" s="351">
        <v>13333</v>
      </c>
      <c r="B399" s="350" t="s">
        <v>999</v>
      </c>
      <c r="C399" s="350" t="s">
        <v>995</v>
      </c>
    </row>
    <row r="400" spans="1:3" x14ac:dyDescent="0.25">
      <c r="A400" s="349">
        <v>1334</v>
      </c>
      <c r="B400" s="350" t="s">
        <v>1000</v>
      </c>
      <c r="C400" s="350" t="s">
        <v>274</v>
      </c>
    </row>
    <row r="401" spans="1:3" x14ac:dyDescent="0.25">
      <c r="A401" s="351">
        <v>13341</v>
      </c>
      <c r="B401" s="350" t="s">
        <v>1001</v>
      </c>
      <c r="C401" s="350" t="s">
        <v>274</v>
      </c>
    </row>
    <row r="402" spans="1:3" x14ac:dyDescent="0.25">
      <c r="A402" s="351">
        <v>13342</v>
      </c>
      <c r="B402" s="350" t="s">
        <v>1002</v>
      </c>
      <c r="C402" s="350" t="s">
        <v>274</v>
      </c>
    </row>
    <row r="403" spans="1:3" x14ac:dyDescent="0.25">
      <c r="A403" s="351">
        <v>13343</v>
      </c>
      <c r="B403" s="350" t="s">
        <v>1003</v>
      </c>
      <c r="C403" s="350" t="s">
        <v>995</v>
      </c>
    </row>
    <row r="404" spans="1:3" x14ac:dyDescent="0.25">
      <c r="A404" s="349">
        <v>134</v>
      </c>
      <c r="B404" s="350" t="s">
        <v>1004</v>
      </c>
      <c r="C404" s="350" t="s">
        <v>274</v>
      </c>
    </row>
    <row r="405" spans="1:3" x14ac:dyDescent="0.25">
      <c r="A405" s="349">
        <v>1341</v>
      </c>
      <c r="B405" s="350" t="s">
        <v>1004</v>
      </c>
      <c r="C405" s="350" t="s">
        <v>274</v>
      </c>
    </row>
    <row r="406" spans="1:3" x14ac:dyDescent="0.25">
      <c r="A406" s="351">
        <v>13411</v>
      </c>
      <c r="B406" s="350" t="s">
        <v>1005</v>
      </c>
      <c r="C406" s="350" t="s">
        <v>274</v>
      </c>
    </row>
    <row r="407" spans="1:3" x14ac:dyDescent="0.25">
      <c r="A407" s="351">
        <v>13412</v>
      </c>
      <c r="B407" s="350" t="s">
        <v>1006</v>
      </c>
      <c r="C407" s="350" t="s">
        <v>274</v>
      </c>
    </row>
    <row r="408" spans="1:3" x14ac:dyDescent="0.25">
      <c r="A408" s="351">
        <v>13413</v>
      </c>
      <c r="B408" s="350" t="s">
        <v>1007</v>
      </c>
      <c r="C408" s="350" t="s">
        <v>995</v>
      </c>
    </row>
    <row r="409" spans="1:3" x14ac:dyDescent="0.25">
      <c r="A409" s="349">
        <v>135</v>
      </c>
      <c r="B409" s="350" t="s">
        <v>1008</v>
      </c>
      <c r="C409" s="350" t="s">
        <v>274</v>
      </c>
    </row>
    <row r="410" spans="1:3" x14ac:dyDescent="0.25">
      <c r="A410" s="349">
        <v>1353</v>
      </c>
      <c r="B410" s="350" t="s">
        <v>1009</v>
      </c>
      <c r="C410" s="350" t="s">
        <v>274</v>
      </c>
    </row>
    <row r="411" spans="1:3" x14ac:dyDescent="0.25">
      <c r="A411" s="351">
        <v>13531</v>
      </c>
      <c r="B411" s="350" t="s">
        <v>1010</v>
      </c>
      <c r="C411" s="350" t="s">
        <v>985</v>
      </c>
    </row>
    <row r="412" spans="1:3" x14ac:dyDescent="0.25">
      <c r="A412" s="351">
        <v>13532</v>
      </c>
      <c r="B412" s="350" t="s">
        <v>1010</v>
      </c>
      <c r="C412" s="350" t="s">
        <v>917</v>
      </c>
    </row>
    <row r="413" spans="1:3" x14ac:dyDescent="0.25">
      <c r="A413" s="351">
        <v>13533</v>
      </c>
      <c r="B413" s="350" t="s">
        <v>1011</v>
      </c>
      <c r="C413" s="350" t="s">
        <v>1012</v>
      </c>
    </row>
    <row r="414" spans="1:3" x14ac:dyDescent="0.25">
      <c r="A414" s="349">
        <v>1354</v>
      </c>
      <c r="B414" s="350" t="s">
        <v>1013</v>
      </c>
      <c r="C414" s="350" t="s">
        <v>274</v>
      </c>
    </row>
    <row r="415" spans="1:3" x14ac:dyDescent="0.25">
      <c r="A415" s="351">
        <v>13541</v>
      </c>
      <c r="B415" s="350" t="s">
        <v>1014</v>
      </c>
      <c r="C415" s="350" t="s">
        <v>985</v>
      </c>
    </row>
    <row r="416" spans="1:3" x14ac:dyDescent="0.25">
      <c r="A416" s="351">
        <v>13542</v>
      </c>
      <c r="B416" s="350" t="s">
        <v>1014</v>
      </c>
      <c r="C416" s="350" t="s">
        <v>917</v>
      </c>
    </row>
    <row r="417" spans="1:3" x14ac:dyDescent="0.25">
      <c r="A417" s="351">
        <v>13543</v>
      </c>
      <c r="B417" s="350" t="s">
        <v>1015</v>
      </c>
      <c r="C417" s="350" t="s">
        <v>987</v>
      </c>
    </row>
    <row r="418" spans="1:3" x14ac:dyDescent="0.25">
      <c r="A418" s="349">
        <v>1355</v>
      </c>
      <c r="B418" s="350" t="s">
        <v>1016</v>
      </c>
      <c r="C418" s="350" t="s">
        <v>274</v>
      </c>
    </row>
    <row r="419" spans="1:3" x14ac:dyDescent="0.25">
      <c r="A419" s="351">
        <v>13551</v>
      </c>
      <c r="B419" s="350" t="s">
        <v>1017</v>
      </c>
      <c r="C419" s="350" t="s">
        <v>274</v>
      </c>
    </row>
    <row r="420" spans="1:3" x14ac:dyDescent="0.25">
      <c r="A420" s="351">
        <v>13552</v>
      </c>
      <c r="B420" s="350" t="s">
        <v>1018</v>
      </c>
      <c r="C420" s="350" t="s">
        <v>274</v>
      </c>
    </row>
    <row r="421" spans="1:3" x14ac:dyDescent="0.25">
      <c r="A421" s="351">
        <v>13553</v>
      </c>
      <c r="B421" s="350" t="s">
        <v>1019</v>
      </c>
      <c r="C421" s="350" t="s">
        <v>1012</v>
      </c>
    </row>
    <row r="422" spans="1:3" x14ac:dyDescent="0.25">
      <c r="A422" s="349">
        <v>1356</v>
      </c>
      <c r="B422" s="350" t="s">
        <v>1020</v>
      </c>
      <c r="C422" s="350" t="s">
        <v>274</v>
      </c>
    </row>
    <row r="423" spans="1:3" x14ac:dyDescent="0.25">
      <c r="A423" s="351">
        <v>13561</v>
      </c>
      <c r="B423" s="350" t="s">
        <v>1021</v>
      </c>
      <c r="C423" s="350" t="s">
        <v>274</v>
      </c>
    </row>
    <row r="424" spans="1:3" x14ac:dyDescent="0.25">
      <c r="A424" s="351">
        <v>13562</v>
      </c>
      <c r="B424" s="350" t="s">
        <v>1022</v>
      </c>
      <c r="C424" s="350" t="s">
        <v>274</v>
      </c>
    </row>
    <row r="425" spans="1:3" x14ac:dyDescent="0.25">
      <c r="A425" s="349">
        <v>1357</v>
      </c>
      <c r="B425" s="350" t="s">
        <v>1023</v>
      </c>
      <c r="C425" s="350" t="s">
        <v>274</v>
      </c>
    </row>
    <row r="426" spans="1:3" x14ac:dyDescent="0.25">
      <c r="A426" s="351">
        <v>13571</v>
      </c>
      <c r="B426" s="350" t="s">
        <v>1024</v>
      </c>
      <c r="C426" s="350" t="s">
        <v>274</v>
      </c>
    </row>
    <row r="427" spans="1:3" x14ac:dyDescent="0.25">
      <c r="A427" s="351">
        <v>13572</v>
      </c>
      <c r="B427" s="350" t="s">
        <v>1025</v>
      </c>
      <c r="C427" s="350" t="s">
        <v>274</v>
      </c>
    </row>
    <row r="428" spans="1:3" x14ac:dyDescent="0.25">
      <c r="A428" s="349">
        <v>1358</v>
      </c>
      <c r="B428" s="350" t="s">
        <v>1026</v>
      </c>
      <c r="C428" s="350" t="s">
        <v>274</v>
      </c>
    </row>
    <row r="429" spans="1:3" x14ac:dyDescent="0.25">
      <c r="A429" s="351">
        <v>13581</v>
      </c>
      <c r="B429" s="350" t="s">
        <v>1027</v>
      </c>
      <c r="C429" s="350" t="s">
        <v>274</v>
      </c>
    </row>
    <row r="430" spans="1:3" x14ac:dyDescent="0.25">
      <c r="A430" s="351">
        <v>13582</v>
      </c>
      <c r="B430" s="350" t="s">
        <v>1028</v>
      </c>
      <c r="C430" s="350" t="s">
        <v>274</v>
      </c>
    </row>
    <row r="431" spans="1:3" x14ac:dyDescent="0.25">
      <c r="A431" s="349">
        <v>136</v>
      </c>
      <c r="B431" s="350" t="s">
        <v>1029</v>
      </c>
      <c r="C431" s="350" t="s">
        <v>274</v>
      </c>
    </row>
    <row r="432" spans="1:3" x14ac:dyDescent="0.25">
      <c r="A432" s="349">
        <v>1363</v>
      </c>
      <c r="B432" s="350" t="s">
        <v>1030</v>
      </c>
      <c r="C432" s="350" t="s">
        <v>274</v>
      </c>
    </row>
    <row r="433" spans="1:3" x14ac:dyDescent="0.25">
      <c r="A433" s="351">
        <v>13631</v>
      </c>
      <c r="B433" s="350" t="s">
        <v>1031</v>
      </c>
      <c r="C433" s="350" t="s">
        <v>274</v>
      </c>
    </row>
    <row r="434" spans="1:3" x14ac:dyDescent="0.25">
      <c r="A434" s="351">
        <v>13632</v>
      </c>
      <c r="B434" s="350" t="s">
        <v>1032</v>
      </c>
      <c r="C434" s="350" t="s">
        <v>274</v>
      </c>
    </row>
    <row r="435" spans="1:3" x14ac:dyDescent="0.25">
      <c r="A435" s="351">
        <v>13633</v>
      </c>
      <c r="B435" s="350" t="s">
        <v>1033</v>
      </c>
      <c r="C435" s="350" t="s">
        <v>1034</v>
      </c>
    </row>
    <row r="436" spans="1:3" x14ac:dyDescent="0.25">
      <c r="A436" s="349">
        <v>1364</v>
      </c>
      <c r="B436" s="350" t="s">
        <v>1035</v>
      </c>
      <c r="C436" s="350" t="s">
        <v>274</v>
      </c>
    </row>
    <row r="437" spans="1:3" x14ac:dyDescent="0.25">
      <c r="A437" s="351">
        <v>13641</v>
      </c>
      <c r="B437" s="350" t="s">
        <v>1036</v>
      </c>
      <c r="C437" s="350" t="s">
        <v>274</v>
      </c>
    </row>
    <row r="438" spans="1:3" x14ac:dyDescent="0.25">
      <c r="A438" s="351">
        <v>13642</v>
      </c>
      <c r="B438" s="350" t="s">
        <v>1037</v>
      </c>
      <c r="C438" s="350" t="s">
        <v>274</v>
      </c>
    </row>
    <row r="439" spans="1:3" x14ac:dyDescent="0.25">
      <c r="A439" s="351">
        <v>13643</v>
      </c>
      <c r="B439" s="350" t="s">
        <v>1038</v>
      </c>
      <c r="C439" s="350" t="s">
        <v>274</v>
      </c>
    </row>
    <row r="440" spans="1:3" x14ac:dyDescent="0.25">
      <c r="A440" s="349">
        <v>1365</v>
      </c>
      <c r="B440" s="350" t="s">
        <v>1039</v>
      </c>
      <c r="C440" s="350" t="s">
        <v>274</v>
      </c>
    </row>
    <row r="441" spans="1:3" x14ac:dyDescent="0.25">
      <c r="A441" s="351">
        <v>13651</v>
      </c>
      <c r="B441" s="350" t="s">
        <v>1040</v>
      </c>
      <c r="C441" s="350" t="s">
        <v>274</v>
      </c>
    </row>
    <row r="442" spans="1:3" x14ac:dyDescent="0.25">
      <c r="A442" s="351">
        <v>13652</v>
      </c>
      <c r="B442" s="350" t="s">
        <v>1041</v>
      </c>
      <c r="C442" s="350" t="s">
        <v>274</v>
      </c>
    </row>
    <row r="443" spans="1:3" x14ac:dyDescent="0.25">
      <c r="A443" s="349">
        <v>1366</v>
      </c>
      <c r="B443" s="350" t="s">
        <v>1042</v>
      </c>
      <c r="C443" s="350" t="s">
        <v>274</v>
      </c>
    </row>
    <row r="444" spans="1:3" x14ac:dyDescent="0.25">
      <c r="A444" s="351">
        <v>13661</v>
      </c>
      <c r="B444" s="350" t="s">
        <v>1043</v>
      </c>
      <c r="C444" s="350" t="s">
        <v>274</v>
      </c>
    </row>
    <row r="445" spans="1:3" x14ac:dyDescent="0.25">
      <c r="A445" s="351">
        <v>13662</v>
      </c>
      <c r="B445" s="350" t="s">
        <v>1044</v>
      </c>
      <c r="C445" s="350" t="s">
        <v>274</v>
      </c>
    </row>
    <row r="446" spans="1:3" x14ac:dyDescent="0.25">
      <c r="A446" s="349">
        <v>137</v>
      </c>
      <c r="B446" s="350" t="s">
        <v>1045</v>
      </c>
      <c r="C446" s="350" t="s">
        <v>274</v>
      </c>
    </row>
    <row r="447" spans="1:3" x14ac:dyDescent="0.25">
      <c r="A447" s="349">
        <v>1371</v>
      </c>
      <c r="B447" s="350" t="s">
        <v>1046</v>
      </c>
      <c r="C447" s="350" t="s">
        <v>274</v>
      </c>
    </row>
    <row r="448" spans="1:3" x14ac:dyDescent="0.25">
      <c r="A448" s="351">
        <v>13711</v>
      </c>
      <c r="B448" s="350" t="s">
        <v>1047</v>
      </c>
      <c r="C448" s="350" t="s">
        <v>274</v>
      </c>
    </row>
    <row r="449" spans="1:3" x14ac:dyDescent="0.25">
      <c r="A449" s="351">
        <v>13712</v>
      </c>
      <c r="B449" s="350" t="s">
        <v>1048</v>
      </c>
      <c r="C449" s="350" t="s">
        <v>274</v>
      </c>
    </row>
    <row r="450" spans="1:3" x14ac:dyDescent="0.25">
      <c r="A450" s="349">
        <v>1372</v>
      </c>
      <c r="B450" s="350" t="s">
        <v>1049</v>
      </c>
      <c r="C450" s="350" t="s">
        <v>274</v>
      </c>
    </row>
    <row r="451" spans="1:3" x14ac:dyDescent="0.25">
      <c r="A451" s="351">
        <v>13721</v>
      </c>
      <c r="B451" s="350" t="s">
        <v>1050</v>
      </c>
      <c r="C451" s="350" t="s">
        <v>274</v>
      </c>
    </row>
    <row r="452" spans="1:3" x14ac:dyDescent="0.25">
      <c r="A452" s="351">
        <v>13722</v>
      </c>
      <c r="B452" s="350" t="s">
        <v>1051</v>
      </c>
      <c r="C452" s="350" t="s">
        <v>274</v>
      </c>
    </row>
    <row r="453" spans="1:3" x14ac:dyDescent="0.25">
      <c r="A453" s="351">
        <v>13723</v>
      </c>
      <c r="B453" s="350" t="s">
        <v>1052</v>
      </c>
      <c r="C453" s="350" t="s">
        <v>274</v>
      </c>
    </row>
    <row r="454" spans="1:3" x14ac:dyDescent="0.25">
      <c r="A454" s="349">
        <v>1373</v>
      </c>
      <c r="B454" s="350" t="s">
        <v>1053</v>
      </c>
      <c r="C454" s="350" t="s">
        <v>274</v>
      </c>
    </row>
    <row r="455" spans="1:3" x14ac:dyDescent="0.25">
      <c r="A455" s="351">
        <v>13731</v>
      </c>
      <c r="B455" s="350" t="s">
        <v>1054</v>
      </c>
      <c r="C455" s="350" t="s">
        <v>274</v>
      </c>
    </row>
    <row r="456" spans="1:3" x14ac:dyDescent="0.25">
      <c r="A456" s="351">
        <v>13732</v>
      </c>
      <c r="B456" s="350" t="s">
        <v>1055</v>
      </c>
      <c r="C456" s="350" t="s">
        <v>274</v>
      </c>
    </row>
    <row r="457" spans="1:3" x14ac:dyDescent="0.25">
      <c r="A457" s="351">
        <v>13733</v>
      </c>
      <c r="B457" s="350" t="s">
        <v>1056</v>
      </c>
      <c r="C457" s="350" t="s">
        <v>274</v>
      </c>
    </row>
    <row r="458" spans="1:3" x14ac:dyDescent="0.25">
      <c r="A458" s="349">
        <v>1374</v>
      </c>
      <c r="B458" s="350" t="s">
        <v>1057</v>
      </c>
      <c r="C458" s="350" t="s">
        <v>274</v>
      </c>
    </row>
    <row r="459" spans="1:3" x14ac:dyDescent="0.25">
      <c r="A459" s="351">
        <v>13741</v>
      </c>
      <c r="B459" s="350" t="s">
        <v>1058</v>
      </c>
      <c r="C459" s="350" t="s">
        <v>274</v>
      </c>
    </row>
    <row r="460" spans="1:3" x14ac:dyDescent="0.25">
      <c r="A460" s="351">
        <v>13742</v>
      </c>
      <c r="B460" s="350" t="s">
        <v>1059</v>
      </c>
      <c r="C460" s="350" t="s">
        <v>274</v>
      </c>
    </row>
    <row r="461" spans="1:3" x14ac:dyDescent="0.25">
      <c r="A461" s="351">
        <v>13743</v>
      </c>
      <c r="B461" s="350" t="s">
        <v>1060</v>
      </c>
      <c r="C461" s="350" t="s">
        <v>274</v>
      </c>
    </row>
    <row r="462" spans="1:3" x14ac:dyDescent="0.25">
      <c r="A462" s="349">
        <v>1375</v>
      </c>
      <c r="B462" s="350" t="s">
        <v>1061</v>
      </c>
      <c r="C462" s="350" t="s">
        <v>274</v>
      </c>
    </row>
    <row r="463" spans="1:3" x14ac:dyDescent="0.25">
      <c r="A463" s="351">
        <v>13751</v>
      </c>
      <c r="B463" s="350" t="s">
        <v>1062</v>
      </c>
      <c r="C463" s="350" t="s">
        <v>274</v>
      </c>
    </row>
    <row r="464" spans="1:3" x14ac:dyDescent="0.25">
      <c r="A464" s="351">
        <v>13752</v>
      </c>
      <c r="B464" s="350" t="s">
        <v>1063</v>
      </c>
      <c r="C464" s="350" t="s">
        <v>274</v>
      </c>
    </row>
    <row r="465" spans="1:3" x14ac:dyDescent="0.25">
      <c r="A465" s="351">
        <v>13753</v>
      </c>
      <c r="B465" s="350" t="s">
        <v>1064</v>
      </c>
      <c r="C465" s="350" t="s">
        <v>274</v>
      </c>
    </row>
    <row r="466" spans="1:3" x14ac:dyDescent="0.25">
      <c r="A466" s="349">
        <v>1376</v>
      </c>
      <c r="B466" s="350" t="s">
        <v>1065</v>
      </c>
      <c r="C466" s="350" t="s">
        <v>274</v>
      </c>
    </row>
    <row r="467" spans="1:3" x14ac:dyDescent="0.25">
      <c r="A467" s="351">
        <v>13761</v>
      </c>
      <c r="B467" s="350" t="s">
        <v>1066</v>
      </c>
      <c r="C467" s="350" t="s">
        <v>985</v>
      </c>
    </row>
    <row r="468" spans="1:3" x14ac:dyDescent="0.25">
      <c r="A468" s="351">
        <v>13762</v>
      </c>
      <c r="B468" s="350" t="s">
        <v>1066</v>
      </c>
      <c r="C468" s="350" t="s">
        <v>917</v>
      </c>
    </row>
    <row r="469" spans="1:3" x14ac:dyDescent="0.25">
      <c r="A469" s="351">
        <v>13763</v>
      </c>
      <c r="B469" s="350" t="s">
        <v>1067</v>
      </c>
      <c r="C469" s="350" t="s">
        <v>274</v>
      </c>
    </row>
    <row r="470" spans="1:3" x14ac:dyDescent="0.25">
      <c r="A470" s="349">
        <v>1377</v>
      </c>
      <c r="B470" s="350" t="s">
        <v>1068</v>
      </c>
      <c r="C470" s="350" t="s">
        <v>1069</v>
      </c>
    </row>
    <row r="471" spans="1:3" x14ac:dyDescent="0.25">
      <c r="A471" s="351">
        <v>13771</v>
      </c>
      <c r="B471" s="350" t="s">
        <v>1070</v>
      </c>
      <c r="C471" s="350" t="s">
        <v>985</v>
      </c>
    </row>
    <row r="472" spans="1:3" x14ac:dyDescent="0.25">
      <c r="A472" s="351">
        <v>13772</v>
      </c>
      <c r="B472" s="350" t="s">
        <v>1070</v>
      </c>
      <c r="C472" s="350" t="s">
        <v>917</v>
      </c>
    </row>
    <row r="473" spans="1:3" x14ac:dyDescent="0.25">
      <c r="A473" s="351">
        <v>13773</v>
      </c>
      <c r="B473" s="350" t="s">
        <v>1071</v>
      </c>
      <c r="C473" s="350" t="s">
        <v>987</v>
      </c>
    </row>
    <row r="474" spans="1:3" x14ac:dyDescent="0.25">
      <c r="A474" s="349">
        <v>139</v>
      </c>
      <c r="B474" s="350" t="s">
        <v>1072</v>
      </c>
      <c r="C474" s="350" t="s">
        <v>274</v>
      </c>
    </row>
    <row r="475" spans="1:3" x14ac:dyDescent="0.25">
      <c r="A475" s="349">
        <v>1391</v>
      </c>
      <c r="B475" s="350" t="s">
        <v>1072</v>
      </c>
      <c r="C475" s="350" t="s">
        <v>274</v>
      </c>
    </row>
    <row r="476" spans="1:3" x14ac:dyDescent="0.25">
      <c r="A476" s="351">
        <v>13911</v>
      </c>
      <c r="B476" s="350" t="s">
        <v>1072</v>
      </c>
      <c r="C476" s="350" t="s">
        <v>274</v>
      </c>
    </row>
    <row r="477" spans="1:3" x14ac:dyDescent="0.25">
      <c r="A477" s="349">
        <v>14</v>
      </c>
      <c r="B477" s="350" t="s">
        <v>1073</v>
      </c>
      <c r="C477" s="350" t="s">
        <v>274</v>
      </c>
    </row>
    <row r="478" spans="1:3" x14ac:dyDescent="0.25">
      <c r="A478" s="349">
        <v>141</v>
      </c>
      <c r="B478" s="350" t="s">
        <v>1074</v>
      </c>
      <c r="C478" s="350" t="s">
        <v>274</v>
      </c>
    </row>
    <row r="479" spans="1:3" x14ac:dyDescent="0.25">
      <c r="A479" s="349">
        <v>1411</v>
      </c>
      <c r="B479" s="350" t="s">
        <v>1075</v>
      </c>
      <c r="C479" s="350" t="s">
        <v>274</v>
      </c>
    </row>
    <row r="480" spans="1:3" x14ac:dyDescent="0.25">
      <c r="A480" s="351">
        <v>14111</v>
      </c>
      <c r="B480" s="350" t="s">
        <v>1075</v>
      </c>
      <c r="C480" s="350" t="s">
        <v>274</v>
      </c>
    </row>
    <row r="481" spans="1:3" x14ac:dyDescent="0.25">
      <c r="A481" s="349">
        <v>1412</v>
      </c>
      <c r="B481" s="350" t="s">
        <v>1076</v>
      </c>
      <c r="C481" s="350" t="s">
        <v>274</v>
      </c>
    </row>
    <row r="482" spans="1:3" x14ac:dyDescent="0.25">
      <c r="A482" s="351">
        <v>14121</v>
      </c>
      <c r="B482" s="350" t="s">
        <v>1076</v>
      </c>
      <c r="C482" s="350" t="s">
        <v>274</v>
      </c>
    </row>
    <row r="483" spans="1:3" x14ac:dyDescent="0.25">
      <c r="A483" s="349">
        <v>142</v>
      </c>
      <c r="B483" s="350" t="s">
        <v>1077</v>
      </c>
      <c r="C483" s="350" t="s">
        <v>274</v>
      </c>
    </row>
    <row r="484" spans="1:3" x14ac:dyDescent="0.25">
      <c r="A484" s="349">
        <v>1421</v>
      </c>
      <c r="B484" s="350" t="s">
        <v>1078</v>
      </c>
      <c r="C484" s="350" t="s">
        <v>274</v>
      </c>
    </row>
    <row r="485" spans="1:3" x14ac:dyDescent="0.25">
      <c r="A485" s="351">
        <v>14211</v>
      </c>
      <c r="B485" s="350" t="s">
        <v>1078</v>
      </c>
      <c r="C485" s="350" t="s">
        <v>274</v>
      </c>
    </row>
    <row r="486" spans="1:3" x14ac:dyDescent="0.25">
      <c r="A486" s="349">
        <v>1422</v>
      </c>
      <c r="B486" s="350" t="s">
        <v>1079</v>
      </c>
      <c r="C486" s="350" t="s">
        <v>274</v>
      </c>
    </row>
    <row r="487" spans="1:3" x14ac:dyDescent="0.25">
      <c r="A487" s="351">
        <v>14221</v>
      </c>
      <c r="B487" s="350" t="s">
        <v>1079</v>
      </c>
      <c r="C487" s="350" t="s">
        <v>274</v>
      </c>
    </row>
    <row r="488" spans="1:3" x14ac:dyDescent="0.25">
      <c r="A488" s="349">
        <v>143</v>
      </c>
      <c r="B488" s="350" t="s">
        <v>1080</v>
      </c>
      <c r="C488" s="350" t="s">
        <v>274</v>
      </c>
    </row>
    <row r="489" spans="1:3" x14ac:dyDescent="0.25">
      <c r="A489" s="349">
        <v>1431</v>
      </c>
      <c r="B489" s="350" t="s">
        <v>1081</v>
      </c>
      <c r="C489" s="350" t="s">
        <v>274</v>
      </c>
    </row>
    <row r="490" spans="1:3" x14ac:dyDescent="0.25">
      <c r="A490" s="351">
        <v>14311</v>
      </c>
      <c r="B490" s="350" t="s">
        <v>1081</v>
      </c>
      <c r="C490" s="350" t="s">
        <v>274</v>
      </c>
    </row>
    <row r="491" spans="1:3" x14ac:dyDescent="0.25">
      <c r="A491" s="349">
        <v>1432</v>
      </c>
      <c r="B491" s="350" t="s">
        <v>1082</v>
      </c>
      <c r="C491" s="350" t="s">
        <v>274</v>
      </c>
    </row>
    <row r="492" spans="1:3" x14ac:dyDescent="0.25">
      <c r="A492" s="351">
        <v>14321</v>
      </c>
      <c r="B492" s="350" t="s">
        <v>1082</v>
      </c>
      <c r="C492" s="350" t="s">
        <v>274</v>
      </c>
    </row>
    <row r="493" spans="1:3" x14ac:dyDescent="0.25">
      <c r="A493" s="349">
        <v>144</v>
      </c>
      <c r="B493" s="350" t="s">
        <v>1083</v>
      </c>
      <c r="C493" s="350" t="s">
        <v>274</v>
      </c>
    </row>
    <row r="494" spans="1:3" x14ac:dyDescent="0.25">
      <c r="A494" s="349">
        <v>1441</v>
      </c>
      <c r="B494" s="350" t="s">
        <v>1084</v>
      </c>
      <c r="C494" s="350" t="s">
        <v>274</v>
      </c>
    </row>
    <row r="495" spans="1:3" x14ac:dyDescent="0.25">
      <c r="A495" s="351">
        <v>14412</v>
      </c>
      <c r="B495" s="350" t="s">
        <v>1084</v>
      </c>
      <c r="C495" s="350" t="s">
        <v>274</v>
      </c>
    </row>
    <row r="496" spans="1:3" x14ac:dyDescent="0.25">
      <c r="A496" s="349">
        <v>1442</v>
      </c>
      <c r="B496" s="350" t="s">
        <v>1085</v>
      </c>
      <c r="C496" s="350" t="s">
        <v>274</v>
      </c>
    </row>
    <row r="497" spans="1:3" x14ac:dyDescent="0.25">
      <c r="A497" s="351">
        <v>14422</v>
      </c>
      <c r="B497" s="350" t="s">
        <v>1085</v>
      </c>
      <c r="C497" s="350" t="s">
        <v>274</v>
      </c>
    </row>
    <row r="498" spans="1:3" x14ac:dyDescent="0.25">
      <c r="A498" s="349">
        <v>145</v>
      </c>
      <c r="B498" s="350" t="s">
        <v>1086</v>
      </c>
      <c r="C498" s="350" t="s">
        <v>274</v>
      </c>
    </row>
    <row r="499" spans="1:3" x14ac:dyDescent="0.25">
      <c r="A499" s="349">
        <v>1451</v>
      </c>
      <c r="B499" s="350" t="s">
        <v>1087</v>
      </c>
      <c r="C499" s="350" t="s">
        <v>274</v>
      </c>
    </row>
    <row r="500" spans="1:3" x14ac:dyDescent="0.25">
      <c r="A500" s="351">
        <v>14511</v>
      </c>
      <c r="B500" s="350" t="s">
        <v>1088</v>
      </c>
      <c r="C500" s="350" t="s">
        <v>274</v>
      </c>
    </row>
    <row r="501" spans="1:3" x14ac:dyDescent="0.25">
      <c r="A501" s="351">
        <v>14512</v>
      </c>
      <c r="B501" s="350" t="s">
        <v>1089</v>
      </c>
      <c r="C501" s="350" t="s">
        <v>274</v>
      </c>
    </row>
    <row r="502" spans="1:3" x14ac:dyDescent="0.25">
      <c r="A502" s="349">
        <v>1452</v>
      </c>
      <c r="B502" s="350" t="s">
        <v>1090</v>
      </c>
      <c r="C502" s="350" t="s">
        <v>274</v>
      </c>
    </row>
    <row r="503" spans="1:3" x14ac:dyDescent="0.25">
      <c r="A503" s="351">
        <v>14521</v>
      </c>
      <c r="B503" s="350" t="s">
        <v>1091</v>
      </c>
      <c r="C503" s="350" t="s">
        <v>274</v>
      </c>
    </row>
    <row r="504" spans="1:3" x14ac:dyDescent="0.25">
      <c r="A504" s="351">
        <v>14522</v>
      </c>
      <c r="B504" s="350" t="s">
        <v>1092</v>
      </c>
      <c r="C504" s="350" t="s">
        <v>274</v>
      </c>
    </row>
    <row r="505" spans="1:3" x14ac:dyDescent="0.25">
      <c r="A505" s="349">
        <v>146</v>
      </c>
      <c r="B505" s="350" t="s">
        <v>1093</v>
      </c>
      <c r="C505" s="350" t="s">
        <v>274</v>
      </c>
    </row>
    <row r="506" spans="1:3" x14ac:dyDescent="0.25">
      <c r="A506" s="349">
        <v>1461</v>
      </c>
      <c r="B506" s="350" t="s">
        <v>1094</v>
      </c>
      <c r="C506" s="350" t="s">
        <v>274</v>
      </c>
    </row>
    <row r="507" spans="1:3" x14ac:dyDescent="0.25">
      <c r="A507" s="351">
        <v>14611</v>
      </c>
      <c r="B507" s="350" t="s">
        <v>1095</v>
      </c>
      <c r="C507" s="350" t="s">
        <v>274</v>
      </c>
    </row>
    <row r="508" spans="1:3" x14ac:dyDescent="0.25">
      <c r="A508" s="351">
        <v>14612</v>
      </c>
      <c r="B508" s="350" t="s">
        <v>1096</v>
      </c>
      <c r="C508" s="350" t="s">
        <v>274</v>
      </c>
    </row>
    <row r="509" spans="1:3" x14ac:dyDescent="0.25">
      <c r="A509" s="349">
        <v>1462</v>
      </c>
      <c r="B509" s="350" t="s">
        <v>1097</v>
      </c>
      <c r="C509" s="350" t="s">
        <v>274</v>
      </c>
    </row>
    <row r="510" spans="1:3" x14ac:dyDescent="0.25">
      <c r="A510" s="351">
        <v>14621</v>
      </c>
      <c r="B510" s="350" t="s">
        <v>1098</v>
      </c>
      <c r="C510" s="350" t="s">
        <v>274</v>
      </c>
    </row>
    <row r="511" spans="1:3" x14ac:dyDescent="0.25">
      <c r="A511" s="351">
        <v>14622</v>
      </c>
      <c r="B511" s="350" t="s">
        <v>1099</v>
      </c>
      <c r="C511" s="350" t="s">
        <v>274</v>
      </c>
    </row>
    <row r="512" spans="1:3" x14ac:dyDescent="0.25">
      <c r="A512" s="349">
        <v>149</v>
      </c>
      <c r="B512" s="350" t="s">
        <v>1100</v>
      </c>
      <c r="C512" s="350" t="s">
        <v>274</v>
      </c>
    </row>
    <row r="513" spans="1:3" x14ac:dyDescent="0.25">
      <c r="A513" s="349">
        <v>1491</v>
      </c>
      <c r="B513" s="350" t="s">
        <v>1100</v>
      </c>
      <c r="C513" s="350" t="s">
        <v>274</v>
      </c>
    </row>
    <row r="514" spans="1:3" x14ac:dyDescent="0.25">
      <c r="A514" s="351">
        <v>14911</v>
      </c>
      <c r="B514" s="350" t="s">
        <v>1100</v>
      </c>
      <c r="C514" s="350" t="s">
        <v>274</v>
      </c>
    </row>
    <row r="515" spans="1:3" x14ac:dyDescent="0.25">
      <c r="A515" s="349">
        <v>15</v>
      </c>
      <c r="B515" s="350" t="s">
        <v>1101</v>
      </c>
      <c r="C515" s="350" t="s">
        <v>274</v>
      </c>
    </row>
    <row r="516" spans="1:3" x14ac:dyDescent="0.25">
      <c r="A516" s="349">
        <v>151</v>
      </c>
      <c r="B516" s="350" t="s">
        <v>1102</v>
      </c>
      <c r="C516" s="350" t="s">
        <v>274</v>
      </c>
    </row>
    <row r="517" spans="1:3" x14ac:dyDescent="0.25">
      <c r="A517" s="349">
        <v>1512</v>
      </c>
      <c r="B517" s="350" t="s">
        <v>1103</v>
      </c>
      <c r="C517" s="350" t="s">
        <v>274</v>
      </c>
    </row>
    <row r="518" spans="1:3" x14ac:dyDescent="0.25">
      <c r="A518" s="351">
        <v>15122</v>
      </c>
      <c r="B518" s="350" t="s">
        <v>1103</v>
      </c>
      <c r="C518" s="350" t="s">
        <v>274</v>
      </c>
    </row>
    <row r="519" spans="1:3" x14ac:dyDescent="0.25">
      <c r="A519" s="349">
        <v>1513</v>
      </c>
      <c r="B519" s="350" t="s">
        <v>1104</v>
      </c>
      <c r="C519" s="350" t="s">
        <v>274</v>
      </c>
    </row>
    <row r="520" spans="1:3" x14ac:dyDescent="0.25">
      <c r="A520" s="351">
        <v>15132</v>
      </c>
      <c r="B520" s="350" t="s">
        <v>1104</v>
      </c>
      <c r="C520" s="350" t="s">
        <v>274</v>
      </c>
    </row>
    <row r="521" spans="1:3" x14ac:dyDescent="0.25">
      <c r="A521" s="349">
        <v>1514</v>
      </c>
      <c r="B521" s="350" t="s">
        <v>1105</v>
      </c>
      <c r="C521" s="350" t="s">
        <v>274</v>
      </c>
    </row>
    <row r="522" spans="1:3" x14ac:dyDescent="0.25">
      <c r="A522" s="351">
        <v>15142</v>
      </c>
      <c r="B522" s="350" t="s">
        <v>1105</v>
      </c>
      <c r="C522" s="350" t="s">
        <v>274</v>
      </c>
    </row>
    <row r="523" spans="1:3" x14ac:dyDescent="0.25">
      <c r="A523" s="349">
        <v>152</v>
      </c>
      <c r="B523" s="350" t="s">
        <v>1106</v>
      </c>
      <c r="C523" s="350" t="s">
        <v>274</v>
      </c>
    </row>
    <row r="524" spans="1:3" x14ac:dyDescent="0.25">
      <c r="A524" s="349">
        <v>1521</v>
      </c>
      <c r="B524" s="350" t="s">
        <v>1106</v>
      </c>
      <c r="C524" s="350" t="s">
        <v>274</v>
      </c>
    </row>
    <row r="525" spans="1:3" x14ac:dyDescent="0.25">
      <c r="A525" s="351">
        <v>15212</v>
      </c>
      <c r="B525" s="350" t="s">
        <v>1106</v>
      </c>
      <c r="C525" s="350" t="s">
        <v>274</v>
      </c>
    </row>
    <row r="526" spans="1:3" x14ac:dyDescent="0.25">
      <c r="A526" s="349">
        <v>153</v>
      </c>
      <c r="B526" s="350" t="s">
        <v>1107</v>
      </c>
      <c r="C526" s="350" t="s">
        <v>274</v>
      </c>
    </row>
    <row r="527" spans="1:3" x14ac:dyDescent="0.25">
      <c r="A527" s="349">
        <v>1531</v>
      </c>
      <c r="B527" s="350" t="s">
        <v>1108</v>
      </c>
      <c r="C527" s="350" t="s">
        <v>274</v>
      </c>
    </row>
    <row r="528" spans="1:3" x14ac:dyDescent="0.25">
      <c r="A528" s="351">
        <v>15313</v>
      </c>
      <c r="B528" s="350" t="s">
        <v>1109</v>
      </c>
      <c r="C528" s="350" t="s">
        <v>1110</v>
      </c>
    </row>
    <row r="529" spans="1:3" x14ac:dyDescent="0.25">
      <c r="A529" s="351">
        <v>15314</v>
      </c>
      <c r="B529" s="350" t="s">
        <v>1111</v>
      </c>
      <c r="C529" s="350" t="s">
        <v>1112</v>
      </c>
    </row>
    <row r="530" spans="1:3" x14ac:dyDescent="0.25">
      <c r="A530" s="351">
        <v>15315</v>
      </c>
      <c r="B530" s="350" t="s">
        <v>1113</v>
      </c>
      <c r="C530" s="350" t="s">
        <v>274</v>
      </c>
    </row>
    <row r="531" spans="1:3" x14ac:dyDescent="0.25">
      <c r="A531" s="349">
        <v>1532</v>
      </c>
      <c r="B531" s="350" t="s">
        <v>1114</v>
      </c>
      <c r="C531" s="350" t="s">
        <v>274</v>
      </c>
    </row>
    <row r="532" spans="1:3" x14ac:dyDescent="0.25">
      <c r="A532" s="351">
        <v>15323</v>
      </c>
      <c r="B532" s="350" t="s">
        <v>1115</v>
      </c>
      <c r="C532" s="350" t="s">
        <v>274</v>
      </c>
    </row>
    <row r="533" spans="1:3" x14ac:dyDescent="0.25">
      <c r="A533" s="351">
        <v>15324</v>
      </c>
      <c r="B533" s="350" t="s">
        <v>1116</v>
      </c>
      <c r="C533" s="350" t="s">
        <v>274</v>
      </c>
    </row>
    <row r="534" spans="1:3" x14ac:dyDescent="0.25">
      <c r="A534" s="351">
        <v>15325</v>
      </c>
      <c r="B534" s="350" t="s">
        <v>1117</v>
      </c>
      <c r="C534" s="350" t="s">
        <v>274</v>
      </c>
    </row>
    <row r="535" spans="1:3" x14ac:dyDescent="0.25">
      <c r="A535" s="349">
        <v>154</v>
      </c>
      <c r="B535" s="350" t="s">
        <v>1118</v>
      </c>
      <c r="C535" s="350" t="s">
        <v>274</v>
      </c>
    </row>
    <row r="536" spans="1:3" x14ac:dyDescent="0.25">
      <c r="A536" s="349">
        <v>1541</v>
      </c>
      <c r="B536" s="350" t="s">
        <v>1119</v>
      </c>
      <c r="C536" s="350" t="s">
        <v>1110</v>
      </c>
    </row>
    <row r="537" spans="1:3" x14ac:dyDescent="0.25">
      <c r="A537" s="351">
        <v>15412</v>
      </c>
      <c r="B537" s="350" t="s">
        <v>1119</v>
      </c>
      <c r="C537" s="350" t="s">
        <v>1110</v>
      </c>
    </row>
    <row r="538" spans="1:3" x14ac:dyDescent="0.25">
      <c r="A538" s="349">
        <v>1542</v>
      </c>
      <c r="B538" s="350" t="s">
        <v>1120</v>
      </c>
      <c r="C538" s="350" t="s">
        <v>274</v>
      </c>
    </row>
    <row r="539" spans="1:3" x14ac:dyDescent="0.25">
      <c r="A539" s="351">
        <v>15422</v>
      </c>
      <c r="B539" s="350" t="s">
        <v>1120</v>
      </c>
      <c r="C539" s="350" t="s">
        <v>274</v>
      </c>
    </row>
    <row r="540" spans="1:3" x14ac:dyDescent="0.25">
      <c r="A540" s="349">
        <v>159</v>
      </c>
      <c r="B540" s="350" t="s">
        <v>1121</v>
      </c>
      <c r="C540" s="350" t="s">
        <v>274</v>
      </c>
    </row>
    <row r="541" spans="1:3" x14ac:dyDescent="0.25">
      <c r="A541" s="349">
        <v>1591</v>
      </c>
      <c r="B541" s="350" t="s">
        <v>1121</v>
      </c>
      <c r="C541" s="350" t="s">
        <v>274</v>
      </c>
    </row>
    <row r="542" spans="1:3" x14ac:dyDescent="0.25">
      <c r="A542" s="351">
        <v>15911</v>
      </c>
      <c r="B542" s="350" t="s">
        <v>1121</v>
      </c>
      <c r="C542" s="350" t="s">
        <v>274</v>
      </c>
    </row>
    <row r="543" spans="1:3" x14ac:dyDescent="0.25">
      <c r="A543" s="349">
        <v>16</v>
      </c>
      <c r="B543" s="350" t="s">
        <v>1122</v>
      </c>
      <c r="C543" s="350" t="s">
        <v>274</v>
      </c>
    </row>
    <row r="544" spans="1:3" x14ac:dyDescent="0.25">
      <c r="A544" s="349">
        <v>161</v>
      </c>
      <c r="B544" s="350" t="s">
        <v>1123</v>
      </c>
      <c r="C544" s="350" t="s">
        <v>274</v>
      </c>
    </row>
    <row r="545" spans="1:3" x14ac:dyDescent="0.25">
      <c r="A545" s="349">
        <v>1611</v>
      </c>
      <c r="B545" s="350" t="s">
        <v>1124</v>
      </c>
      <c r="C545" s="350" t="s">
        <v>274</v>
      </c>
    </row>
    <row r="546" spans="1:3" x14ac:dyDescent="0.25">
      <c r="A546" s="351">
        <v>16111</v>
      </c>
      <c r="B546" s="350" t="s">
        <v>1125</v>
      </c>
      <c r="C546" s="350" t="s">
        <v>274</v>
      </c>
    </row>
    <row r="547" spans="1:3" x14ac:dyDescent="0.25">
      <c r="A547" s="351">
        <v>16112</v>
      </c>
      <c r="B547" s="350" t="s">
        <v>1126</v>
      </c>
      <c r="C547" s="350" t="s">
        <v>274</v>
      </c>
    </row>
    <row r="548" spans="1:3" x14ac:dyDescent="0.25">
      <c r="A548" s="351">
        <v>16113</v>
      </c>
      <c r="B548" s="350" t="s">
        <v>1127</v>
      </c>
      <c r="C548" s="350" t="s">
        <v>274</v>
      </c>
    </row>
    <row r="549" spans="1:3" x14ac:dyDescent="0.25">
      <c r="A549" s="351">
        <v>16114</v>
      </c>
      <c r="B549" s="350" t="s">
        <v>1128</v>
      </c>
      <c r="C549" s="350" t="s">
        <v>274</v>
      </c>
    </row>
    <row r="550" spans="1:3" x14ac:dyDescent="0.25">
      <c r="A550" s="351">
        <v>16115</v>
      </c>
      <c r="B550" s="350" t="s">
        <v>1129</v>
      </c>
      <c r="C550" s="350" t="s">
        <v>274</v>
      </c>
    </row>
    <row r="551" spans="1:3" x14ac:dyDescent="0.25">
      <c r="A551" s="351">
        <v>16116</v>
      </c>
      <c r="B551" s="350" t="s">
        <v>1130</v>
      </c>
      <c r="C551" s="350" t="s">
        <v>1131</v>
      </c>
    </row>
    <row r="552" spans="1:3" x14ac:dyDescent="0.25">
      <c r="A552" s="351">
        <v>16119</v>
      </c>
      <c r="B552" s="350" t="s">
        <v>1132</v>
      </c>
      <c r="C552" s="350" t="s">
        <v>274</v>
      </c>
    </row>
    <row r="553" spans="1:3" x14ac:dyDescent="0.25">
      <c r="A553" s="349">
        <v>1612</v>
      </c>
      <c r="B553" s="350" t="s">
        <v>1133</v>
      </c>
      <c r="C553" s="350" t="s">
        <v>274</v>
      </c>
    </row>
    <row r="554" spans="1:3" x14ac:dyDescent="0.25">
      <c r="A554" s="351">
        <v>16121</v>
      </c>
      <c r="B554" s="350" t="s">
        <v>1134</v>
      </c>
      <c r="C554" s="350" t="s">
        <v>274</v>
      </c>
    </row>
    <row r="555" spans="1:3" x14ac:dyDescent="0.25">
      <c r="A555" s="351">
        <v>16122</v>
      </c>
      <c r="B555" s="350" t="s">
        <v>1135</v>
      </c>
      <c r="C555" s="350" t="s">
        <v>274</v>
      </c>
    </row>
    <row r="556" spans="1:3" x14ac:dyDescent="0.25">
      <c r="A556" s="351">
        <v>16123</v>
      </c>
      <c r="B556" s="350" t="s">
        <v>1136</v>
      </c>
      <c r="C556" s="350" t="s">
        <v>274</v>
      </c>
    </row>
    <row r="557" spans="1:3" x14ac:dyDescent="0.25">
      <c r="A557" s="351">
        <v>16124</v>
      </c>
      <c r="B557" s="350" t="s">
        <v>1137</v>
      </c>
      <c r="C557" s="350" t="s">
        <v>274</v>
      </c>
    </row>
    <row r="558" spans="1:3" x14ac:dyDescent="0.25">
      <c r="A558" s="349">
        <v>1613</v>
      </c>
      <c r="B558" s="350" t="s">
        <v>1138</v>
      </c>
      <c r="C558" s="350" t="s">
        <v>274</v>
      </c>
    </row>
    <row r="559" spans="1:3" x14ac:dyDescent="0.25">
      <c r="A559" s="351">
        <v>16131</v>
      </c>
      <c r="B559" s="350" t="s">
        <v>1139</v>
      </c>
      <c r="C559" s="350" t="s">
        <v>274</v>
      </c>
    </row>
    <row r="560" spans="1:3" x14ac:dyDescent="0.25">
      <c r="A560" s="351">
        <v>16132</v>
      </c>
      <c r="B560" s="350" t="s">
        <v>1140</v>
      </c>
      <c r="C560" s="350" t="s">
        <v>274</v>
      </c>
    </row>
    <row r="561" spans="1:3" x14ac:dyDescent="0.25">
      <c r="A561" s="351">
        <v>16133</v>
      </c>
      <c r="B561" s="350" t="s">
        <v>1141</v>
      </c>
      <c r="C561" s="350" t="s">
        <v>274</v>
      </c>
    </row>
    <row r="562" spans="1:3" x14ac:dyDescent="0.25">
      <c r="A562" s="351">
        <v>16134</v>
      </c>
      <c r="B562" s="350" t="s">
        <v>1142</v>
      </c>
      <c r="C562" s="350" t="s">
        <v>274</v>
      </c>
    </row>
    <row r="563" spans="1:3" x14ac:dyDescent="0.25">
      <c r="A563" s="351">
        <v>16135</v>
      </c>
      <c r="B563" s="350" t="s">
        <v>1143</v>
      </c>
      <c r="C563" s="350" t="s">
        <v>274</v>
      </c>
    </row>
    <row r="564" spans="1:3" x14ac:dyDescent="0.25">
      <c r="A564" s="349">
        <v>1614</v>
      </c>
      <c r="B564" s="350" t="s">
        <v>1144</v>
      </c>
      <c r="C564" s="350" t="s">
        <v>274</v>
      </c>
    </row>
    <row r="565" spans="1:3" x14ac:dyDescent="0.25">
      <c r="A565" s="351">
        <v>16141</v>
      </c>
      <c r="B565" s="350" t="s">
        <v>1145</v>
      </c>
      <c r="C565" s="350" t="s">
        <v>274</v>
      </c>
    </row>
    <row r="566" spans="1:3" x14ac:dyDescent="0.25">
      <c r="A566" s="351">
        <v>16142</v>
      </c>
      <c r="B566" s="350" t="s">
        <v>1146</v>
      </c>
      <c r="C566" s="350" t="s">
        <v>274</v>
      </c>
    </row>
    <row r="567" spans="1:3" x14ac:dyDescent="0.25">
      <c r="A567" s="351">
        <v>16143</v>
      </c>
      <c r="B567" s="350" t="s">
        <v>1147</v>
      </c>
      <c r="C567" s="350" t="s">
        <v>274</v>
      </c>
    </row>
    <row r="568" spans="1:3" x14ac:dyDescent="0.25">
      <c r="A568" s="351">
        <v>16145</v>
      </c>
      <c r="B568" s="350" t="s">
        <v>1148</v>
      </c>
      <c r="C568" s="350" t="s">
        <v>274</v>
      </c>
    </row>
    <row r="569" spans="1:3" x14ac:dyDescent="0.25">
      <c r="A569" s="351">
        <v>16146</v>
      </c>
      <c r="B569" s="350" t="s">
        <v>1149</v>
      </c>
      <c r="C569" s="350" t="s">
        <v>274</v>
      </c>
    </row>
    <row r="570" spans="1:3" x14ac:dyDescent="0.25">
      <c r="A570" s="351">
        <v>16147</v>
      </c>
      <c r="B570" s="350" t="s">
        <v>1150</v>
      </c>
      <c r="C570" s="350" t="s">
        <v>274</v>
      </c>
    </row>
    <row r="571" spans="1:3" x14ac:dyDescent="0.25">
      <c r="A571" s="351">
        <v>16148</v>
      </c>
      <c r="B571" s="350" t="s">
        <v>1151</v>
      </c>
      <c r="C571" s="350" t="s">
        <v>274</v>
      </c>
    </row>
    <row r="572" spans="1:3" x14ac:dyDescent="0.25">
      <c r="A572" s="349">
        <v>1615</v>
      </c>
      <c r="B572" s="350" t="s">
        <v>1152</v>
      </c>
      <c r="C572" s="350" t="s">
        <v>274</v>
      </c>
    </row>
    <row r="573" spans="1:3" x14ac:dyDescent="0.25">
      <c r="A573" s="351">
        <v>16151</v>
      </c>
      <c r="B573" s="350" t="s">
        <v>1153</v>
      </c>
      <c r="C573" s="350" t="s">
        <v>274</v>
      </c>
    </row>
    <row r="574" spans="1:3" x14ac:dyDescent="0.25">
      <c r="A574" s="351">
        <v>16152</v>
      </c>
      <c r="B574" s="350" t="s">
        <v>1154</v>
      </c>
      <c r="C574" s="350" t="s">
        <v>274</v>
      </c>
    </row>
    <row r="575" spans="1:3" x14ac:dyDescent="0.25">
      <c r="A575" s="349">
        <v>1616</v>
      </c>
      <c r="B575" s="350" t="s">
        <v>1155</v>
      </c>
      <c r="C575" s="350" t="s">
        <v>274</v>
      </c>
    </row>
    <row r="576" spans="1:3" x14ac:dyDescent="0.25">
      <c r="A576" s="351">
        <v>16161</v>
      </c>
      <c r="B576" s="350" t="s">
        <v>1156</v>
      </c>
      <c r="C576" s="350" t="s">
        <v>274</v>
      </c>
    </row>
    <row r="577" spans="1:3" x14ac:dyDescent="0.25">
      <c r="A577" s="351">
        <v>16162</v>
      </c>
      <c r="B577" s="350" t="s">
        <v>1157</v>
      </c>
      <c r="C577" s="350" t="s">
        <v>274</v>
      </c>
    </row>
    <row r="578" spans="1:3" x14ac:dyDescent="0.25">
      <c r="A578" s="351">
        <v>16163</v>
      </c>
      <c r="B578" s="350" t="s">
        <v>1158</v>
      </c>
      <c r="C578" s="350" t="s">
        <v>274</v>
      </c>
    </row>
    <row r="579" spans="1:3" x14ac:dyDescent="0.25">
      <c r="A579" s="349">
        <v>162</v>
      </c>
      <c r="B579" s="350" t="s">
        <v>1159</v>
      </c>
      <c r="C579" s="350" t="s">
        <v>274</v>
      </c>
    </row>
    <row r="580" spans="1:3" x14ac:dyDescent="0.25">
      <c r="A580" s="349">
        <v>1621</v>
      </c>
      <c r="B580" s="350" t="s">
        <v>71</v>
      </c>
      <c r="C580" s="350" t="s">
        <v>274</v>
      </c>
    </row>
    <row r="581" spans="1:3" x14ac:dyDescent="0.25">
      <c r="A581" s="351">
        <v>16211</v>
      </c>
      <c r="B581" s="350" t="s">
        <v>71</v>
      </c>
      <c r="C581" s="350" t="s">
        <v>274</v>
      </c>
    </row>
    <row r="582" spans="1:3" x14ac:dyDescent="0.25">
      <c r="A582" s="351">
        <v>16212</v>
      </c>
      <c r="B582" s="350" t="s">
        <v>1160</v>
      </c>
      <c r="C582" s="350" t="s">
        <v>274</v>
      </c>
    </row>
    <row r="583" spans="1:3" x14ac:dyDescent="0.25">
      <c r="A583" s="349">
        <v>1622</v>
      </c>
      <c r="B583" s="350" t="s">
        <v>1161</v>
      </c>
      <c r="C583" s="350" t="s">
        <v>274</v>
      </c>
    </row>
    <row r="584" spans="1:3" x14ac:dyDescent="0.25">
      <c r="A584" s="351">
        <v>16221</v>
      </c>
      <c r="B584" s="350" t="s">
        <v>1161</v>
      </c>
      <c r="C584" s="350" t="s">
        <v>274</v>
      </c>
    </row>
    <row r="585" spans="1:3" x14ac:dyDescent="0.25">
      <c r="A585" s="349">
        <v>1623</v>
      </c>
      <c r="B585" s="350" t="s">
        <v>1162</v>
      </c>
      <c r="C585" s="350" t="s">
        <v>274</v>
      </c>
    </row>
    <row r="586" spans="1:3" x14ac:dyDescent="0.25">
      <c r="A586" s="351">
        <v>16232</v>
      </c>
      <c r="B586" s="350" t="s">
        <v>1163</v>
      </c>
      <c r="C586" s="350" t="s">
        <v>274</v>
      </c>
    </row>
    <row r="587" spans="1:3" x14ac:dyDescent="0.25">
      <c r="A587" s="349">
        <v>163</v>
      </c>
      <c r="B587" s="350" t="s">
        <v>1164</v>
      </c>
      <c r="C587" s="350" t="s">
        <v>1165</v>
      </c>
    </row>
    <row r="588" spans="1:3" x14ac:dyDescent="0.25">
      <c r="A588" s="349">
        <v>1631</v>
      </c>
      <c r="B588" s="350" t="s">
        <v>1166</v>
      </c>
      <c r="C588" s="350" t="s">
        <v>274</v>
      </c>
    </row>
    <row r="589" spans="1:3" x14ac:dyDescent="0.25">
      <c r="A589" s="351">
        <v>16311</v>
      </c>
      <c r="B589" s="350" t="s">
        <v>1167</v>
      </c>
      <c r="C589" s="350" t="s">
        <v>274</v>
      </c>
    </row>
    <row r="590" spans="1:3" x14ac:dyDescent="0.25">
      <c r="A590" s="351">
        <v>16312</v>
      </c>
      <c r="B590" s="350" t="s">
        <v>1168</v>
      </c>
      <c r="C590" s="350" t="s">
        <v>274</v>
      </c>
    </row>
    <row r="591" spans="1:3" x14ac:dyDescent="0.25">
      <c r="A591" s="351">
        <v>16313</v>
      </c>
      <c r="B591" s="350" t="s">
        <v>1169</v>
      </c>
      <c r="C591" s="350" t="s">
        <v>274</v>
      </c>
    </row>
    <row r="592" spans="1:3" x14ac:dyDescent="0.25">
      <c r="A592" s="351">
        <v>16314</v>
      </c>
      <c r="B592" s="350" t="s">
        <v>1170</v>
      </c>
      <c r="C592" s="350" t="s">
        <v>274</v>
      </c>
    </row>
    <row r="593" spans="1:3" x14ac:dyDescent="0.25">
      <c r="A593" s="349">
        <v>1632</v>
      </c>
      <c r="B593" s="350" t="s">
        <v>1171</v>
      </c>
      <c r="C593" s="350" t="s">
        <v>1172</v>
      </c>
    </row>
    <row r="594" spans="1:3" x14ac:dyDescent="0.25">
      <c r="A594" s="351">
        <v>16321</v>
      </c>
      <c r="B594" s="350" t="s">
        <v>1173</v>
      </c>
      <c r="C594" s="350" t="s">
        <v>274</v>
      </c>
    </row>
    <row r="595" spans="1:3" x14ac:dyDescent="0.25">
      <c r="A595" s="351">
        <v>16322</v>
      </c>
      <c r="B595" s="350" t="s">
        <v>1174</v>
      </c>
      <c r="C595" s="350" t="s">
        <v>274</v>
      </c>
    </row>
    <row r="596" spans="1:3" x14ac:dyDescent="0.25">
      <c r="A596" s="351">
        <v>16323</v>
      </c>
      <c r="B596" s="350" t="s">
        <v>1175</v>
      </c>
      <c r="C596" s="350" t="s">
        <v>274</v>
      </c>
    </row>
    <row r="597" spans="1:3" x14ac:dyDescent="0.25">
      <c r="A597" s="351">
        <v>16324</v>
      </c>
      <c r="B597" s="350" t="s">
        <v>1176</v>
      </c>
      <c r="C597" s="350" t="s">
        <v>274</v>
      </c>
    </row>
    <row r="598" spans="1:3" x14ac:dyDescent="0.25">
      <c r="A598" s="349">
        <v>1633</v>
      </c>
      <c r="B598" s="350" t="s">
        <v>1177</v>
      </c>
      <c r="C598" s="350" t="s">
        <v>274</v>
      </c>
    </row>
    <row r="599" spans="1:3" x14ac:dyDescent="0.25">
      <c r="A599" s="351">
        <v>16331</v>
      </c>
      <c r="B599" s="350" t="s">
        <v>1178</v>
      </c>
      <c r="C599" s="350" t="s">
        <v>274</v>
      </c>
    </row>
    <row r="600" spans="1:3" x14ac:dyDescent="0.25">
      <c r="A600" s="351">
        <v>16332</v>
      </c>
      <c r="B600" s="350" t="s">
        <v>1179</v>
      </c>
      <c r="C600" s="350" t="s">
        <v>274</v>
      </c>
    </row>
    <row r="601" spans="1:3" x14ac:dyDescent="0.25">
      <c r="A601" s="349">
        <v>1634</v>
      </c>
      <c r="B601" s="350" t="s">
        <v>1180</v>
      </c>
      <c r="C601" s="350" t="s">
        <v>274</v>
      </c>
    </row>
    <row r="602" spans="1:3" x14ac:dyDescent="0.25">
      <c r="A602" s="351">
        <v>16341</v>
      </c>
      <c r="B602" s="350" t="s">
        <v>1181</v>
      </c>
      <c r="C602" s="350" t="s">
        <v>274</v>
      </c>
    </row>
    <row r="603" spans="1:3" x14ac:dyDescent="0.25">
      <c r="A603" s="351">
        <v>16342</v>
      </c>
      <c r="B603" s="350" t="s">
        <v>1182</v>
      </c>
      <c r="C603" s="350" t="s">
        <v>274</v>
      </c>
    </row>
    <row r="604" spans="1:3" x14ac:dyDescent="0.25">
      <c r="A604" s="349">
        <v>1635</v>
      </c>
      <c r="B604" s="350" t="s">
        <v>1183</v>
      </c>
      <c r="C604" s="350" t="s">
        <v>274</v>
      </c>
    </row>
    <row r="605" spans="1:3" x14ac:dyDescent="0.25">
      <c r="A605" s="351">
        <v>16351</v>
      </c>
      <c r="B605" s="350" t="s">
        <v>1184</v>
      </c>
      <c r="C605" s="350" t="s">
        <v>274</v>
      </c>
    </row>
    <row r="606" spans="1:3" x14ac:dyDescent="0.25">
      <c r="A606" s="351">
        <v>16352</v>
      </c>
      <c r="B606" s="350" t="s">
        <v>1185</v>
      </c>
      <c r="C606" s="350" t="s">
        <v>274</v>
      </c>
    </row>
    <row r="607" spans="1:3" x14ac:dyDescent="0.25">
      <c r="A607" s="349">
        <v>1636</v>
      </c>
      <c r="B607" s="350" t="s">
        <v>1186</v>
      </c>
      <c r="C607" s="350" t="s">
        <v>1187</v>
      </c>
    </row>
    <row r="608" spans="1:3" x14ac:dyDescent="0.25">
      <c r="A608" s="351">
        <v>16361</v>
      </c>
      <c r="B608" s="350" t="s">
        <v>1188</v>
      </c>
      <c r="C608" s="350" t="s">
        <v>1187</v>
      </c>
    </row>
    <row r="609" spans="1:3" x14ac:dyDescent="0.25">
      <c r="A609" s="351">
        <v>16362</v>
      </c>
      <c r="B609" s="350" t="s">
        <v>1189</v>
      </c>
      <c r="C609" s="350" t="s">
        <v>1187</v>
      </c>
    </row>
    <row r="610" spans="1:3" x14ac:dyDescent="0.25">
      <c r="A610" s="349">
        <v>1638</v>
      </c>
      <c r="B610" s="350" t="s">
        <v>1190</v>
      </c>
      <c r="C610" s="350" t="s">
        <v>274</v>
      </c>
    </row>
    <row r="611" spans="1:3" x14ac:dyDescent="0.25">
      <c r="A611" s="351">
        <v>16381</v>
      </c>
      <c r="B611" s="350" t="s">
        <v>1191</v>
      </c>
      <c r="C611" s="350" t="s">
        <v>1192</v>
      </c>
    </row>
    <row r="612" spans="1:3" x14ac:dyDescent="0.25">
      <c r="A612" s="351">
        <v>16382</v>
      </c>
      <c r="B612" s="350" t="s">
        <v>1193</v>
      </c>
      <c r="C612" s="350" t="s">
        <v>1192</v>
      </c>
    </row>
    <row r="613" spans="1:3" x14ac:dyDescent="0.25">
      <c r="A613" s="351">
        <v>16383</v>
      </c>
      <c r="B613" s="350" t="s">
        <v>1194</v>
      </c>
      <c r="C613" s="350" t="s">
        <v>1195</v>
      </c>
    </row>
    <row r="614" spans="1:3" x14ac:dyDescent="0.25">
      <c r="A614" s="351">
        <v>16384</v>
      </c>
      <c r="B614" s="350" t="s">
        <v>1196</v>
      </c>
      <c r="C614" s="350" t="s">
        <v>1197</v>
      </c>
    </row>
    <row r="615" spans="1:3" x14ac:dyDescent="0.25">
      <c r="A615" s="351">
        <v>16385</v>
      </c>
      <c r="B615" s="350" t="s">
        <v>1198</v>
      </c>
      <c r="C615" s="350" t="s">
        <v>1199</v>
      </c>
    </row>
    <row r="616" spans="1:3" x14ac:dyDescent="0.25">
      <c r="A616" s="351">
        <v>16386</v>
      </c>
      <c r="B616" s="350" t="s">
        <v>1200</v>
      </c>
      <c r="C616" s="350" t="s">
        <v>1199</v>
      </c>
    </row>
    <row r="617" spans="1:3" x14ac:dyDescent="0.25">
      <c r="A617" s="351">
        <v>16387</v>
      </c>
      <c r="B617" s="350" t="s">
        <v>1201</v>
      </c>
      <c r="C617" s="350" t="s">
        <v>1202</v>
      </c>
    </row>
    <row r="618" spans="1:3" x14ac:dyDescent="0.25">
      <c r="A618" s="351">
        <v>16388</v>
      </c>
      <c r="B618" s="350" t="s">
        <v>1203</v>
      </c>
      <c r="C618" s="350" t="s">
        <v>1197</v>
      </c>
    </row>
    <row r="619" spans="1:3" x14ac:dyDescent="0.25">
      <c r="A619" s="349">
        <v>164</v>
      </c>
      <c r="B619" s="350" t="s">
        <v>1204</v>
      </c>
      <c r="C619" s="350" t="s">
        <v>274</v>
      </c>
    </row>
    <row r="620" spans="1:3" x14ac:dyDescent="0.25">
      <c r="A620" s="349">
        <v>1641</v>
      </c>
      <c r="B620" s="350" t="s">
        <v>1205</v>
      </c>
      <c r="C620" s="350" t="s">
        <v>274</v>
      </c>
    </row>
    <row r="621" spans="1:3" x14ac:dyDescent="0.25">
      <c r="A621" s="351">
        <v>16412</v>
      </c>
      <c r="B621" s="350" t="s">
        <v>1206</v>
      </c>
      <c r="C621" s="350" t="s">
        <v>274</v>
      </c>
    </row>
    <row r="622" spans="1:3" x14ac:dyDescent="0.25">
      <c r="A622" s="351">
        <v>16413</v>
      </c>
      <c r="B622" s="350" t="s">
        <v>1207</v>
      </c>
      <c r="C622" s="350" t="s">
        <v>274</v>
      </c>
    </row>
    <row r="623" spans="1:3" x14ac:dyDescent="0.25">
      <c r="A623" s="351">
        <v>16414</v>
      </c>
      <c r="B623" s="350" t="s">
        <v>1208</v>
      </c>
      <c r="C623" s="350" t="s">
        <v>274</v>
      </c>
    </row>
    <row r="624" spans="1:3" x14ac:dyDescent="0.25">
      <c r="A624" s="351">
        <v>16415</v>
      </c>
      <c r="B624" s="350" t="s">
        <v>1209</v>
      </c>
      <c r="C624" s="350" t="s">
        <v>1210</v>
      </c>
    </row>
    <row r="625" spans="1:3" x14ac:dyDescent="0.25">
      <c r="A625" s="351">
        <v>16416</v>
      </c>
      <c r="B625" s="350" t="s">
        <v>1211</v>
      </c>
      <c r="C625" s="350" t="s">
        <v>274</v>
      </c>
    </row>
    <row r="626" spans="1:3" x14ac:dyDescent="0.25">
      <c r="A626" s="351">
        <v>16417</v>
      </c>
      <c r="B626" s="350" t="s">
        <v>1212</v>
      </c>
      <c r="C626" s="350" t="s">
        <v>274</v>
      </c>
    </row>
    <row r="627" spans="1:3" x14ac:dyDescent="0.25">
      <c r="A627" s="351">
        <v>16419</v>
      </c>
      <c r="B627" s="350" t="s">
        <v>1213</v>
      </c>
      <c r="C627" s="350" t="s">
        <v>274</v>
      </c>
    </row>
    <row r="628" spans="1:3" x14ac:dyDescent="0.25">
      <c r="A628" s="349">
        <v>1642</v>
      </c>
      <c r="B628" s="350" t="s">
        <v>1214</v>
      </c>
      <c r="C628" s="350" t="s">
        <v>274</v>
      </c>
    </row>
    <row r="629" spans="1:3" x14ac:dyDescent="0.25">
      <c r="A629" s="351">
        <v>16421</v>
      </c>
      <c r="B629" s="350" t="s">
        <v>1215</v>
      </c>
      <c r="C629" s="350" t="s">
        <v>274</v>
      </c>
    </row>
    <row r="630" spans="1:3" x14ac:dyDescent="0.25">
      <c r="A630" s="351">
        <v>16422</v>
      </c>
      <c r="B630" s="350" t="s">
        <v>1216</v>
      </c>
      <c r="C630" s="350" t="s">
        <v>274</v>
      </c>
    </row>
    <row r="631" spans="1:3" x14ac:dyDescent="0.25">
      <c r="A631" s="351">
        <v>16423</v>
      </c>
      <c r="B631" s="350" t="s">
        <v>1217</v>
      </c>
      <c r="C631" s="350" t="s">
        <v>274</v>
      </c>
    </row>
    <row r="632" spans="1:3" x14ac:dyDescent="0.25">
      <c r="A632" s="351">
        <v>16424</v>
      </c>
      <c r="B632" s="350" t="s">
        <v>1218</v>
      </c>
      <c r="C632" s="350" t="s">
        <v>274</v>
      </c>
    </row>
    <row r="633" spans="1:3" x14ac:dyDescent="0.25">
      <c r="A633" s="351">
        <v>16425</v>
      </c>
      <c r="B633" s="350" t="s">
        <v>1219</v>
      </c>
      <c r="C633" s="350" t="s">
        <v>274</v>
      </c>
    </row>
    <row r="634" spans="1:3" x14ac:dyDescent="0.25">
      <c r="A634" s="351">
        <v>16429</v>
      </c>
      <c r="B634" s="350" t="s">
        <v>1220</v>
      </c>
      <c r="C634" s="350" t="s">
        <v>274</v>
      </c>
    </row>
    <row r="635" spans="1:3" x14ac:dyDescent="0.25">
      <c r="A635" s="349">
        <v>1643</v>
      </c>
      <c r="B635" s="350" t="s">
        <v>1221</v>
      </c>
      <c r="C635" s="350" t="s">
        <v>274</v>
      </c>
    </row>
    <row r="636" spans="1:3" x14ac:dyDescent="0.25">
      <c r="A636" s="351">
        <v>16431</v>
      </c>
      <c r="B636" s="350" t="s">
        <v>1222</v>
      </c>
      <c r="C636" s="350" t="s">
        <v>1223</v>
      </c>
    </row>
    <row r="637" spans="1:3" x14ac:dyDescent="0.25">
      <c r="A637" s="351">
        <v>16432</v>
      </c>
      <c r="B637" s="350" t="s">
        <v>1224</v>
      </c>
      <c r="C637" s="350" t="s">
        <v>1225</v>
      </c>
    </row>
    <row r="638" spans="1:3" x14ac:dyDescent="0.25">
      <c r="A638" s="351">
        <v>16433</v>
      </c>
      <c r="B638" s="350" t="s">
        <v>1226</v>
      </c>
      <c r="C638" s="350" t="s">
        <v>1227</v>
      </c>
    </row>
    <row r="639" spans="1:3" x14ac:dyDescent="0.25">
      <c r="A639" s="351">
        <v>16434</v>
      </c>
      <c r="B639" s="350" t="s">
        <v>1228</v>
      </c>
      <c r="C639" s="350" t="s">
        <v>1229</v>
      </c>
    </row>
    <row r="640" spans="1:3" x14ac:dyDescent="0.25">
      <c r="A640" s="351">
        <v>16435</v>
      </c>
      <c r="B640" s="350" t="s">
        <v>1230</v>
      </c>
      <c r="C640" s="350" t="s">
        <v>1227</v>
      </c>
    </row>
    <row r="641" spans="1:3" x14ac:dyDescent="0.25">
      <c r="A641" s="351">
        <v>16436</v>
      </c>
      <c r="B641" s="350" t="s">
        <v>1231</v>
      </c>
      <c r="C641" s="350" t="s">
        <v>1227</v>
      </c>
    </row>
    <row r="642" spans="1:3" x14ac:dyDescent="0.25">
      <c r="A642" s="351">
        <v>16437</v>
      </c>
      <c r="B642" s="350" t="s">
        <v>1232</v>
      </c>
      <c r="C642" s="350" t="s">
        <v>274</v>
      </c>
    </row>
    <row r="643" spans="1:3" x14ac:dyDescent="0.25">
      <c r="A643" s="349">
        <v>1644</v>
      </c>
      <c r="B643" s="350" t="s">
        <v>1233</v>
      </c>
      <c r="C643" s="350" t="s">
        <v>995</v>
      </c>
    </row>
    <row r="644" spans="1:3" x14ac:dyDescent="0.25">
      <c r="A644" s="351">
        <v>16442</v>
      </c>
      <c r="B644" s="350" t="s">
        <v>1234</v>
      </c>
      <c r="C644" s="350" t="s">
        <v>987</v>
      </c>
    </row>
    <row r="645" spans="1:3" x14ac:dyDescent="0.25">
      <c r="A645" s="351">
        <v>16443</v>
      </c>
      <c r="B645" s="350" t="s">
        <v>1235</v>
      </c>
      <c r="C645" s="350" t="s">
        <v>274</v>
      </c>
    </row>
    <row r="646" spans="1:3" x14ac:dyDescent="0.25">
      <c r="A646" s="351">
        <v>16444</v>
      </c>
      <c r="B646" s="350" t="s">
        <v>1236</v>
      </c>
      <c r="C646" s="350" t="s">
        <v>1237</v>
      </c>
    </row>
    <row r="647" spans="1:3" x14ac:dyDescent="0.25">
      <c r="A647" s="351">
        <v>16445</v>
      </c>
      <c r="B647" s="350" t="s">
        <v>1238</v>
      </c>
      <c r="C647" s="350" t="s">
        <v>274</v>
      </c>
    </row>
    <row r="648" spans="1:3" x14ac:dyDescent="0.25">
      <c r="A648" s="351">
        <v>16446</v>
      </c>
      <c r="B648" s="350" t="s">
        <v>1239</v>
      </c>
      <c r="C648" s="350" t="s">
        <v>274</v>
      </c>
    </row>
    <row r="649" spans="1:3" x14ac:dyDescent="0.25">
      <c r="A649" s="351">
        <v>16447</v>
      </c>
      <c r="B649" s="350" t="s">
        <v>1240</v>
      </c>
      <c r="C649" s="350" t="s">
        <v>1237</v>
      </c>
    </row>
    <row r="650" spans="1:3" x14ac:dyDescent="0.25">
      <c r="A650" s="349">
        <v>165</v>
      </c>
      <c r="B650" s="350" t="s">
        <v>1241</v>
      </c>
      <c r="C650" s="350" t="s">
        <v>1242</v>
      </c>
    </row>
    <row r="651" spans="1:3" x14ac:dyDescent="0.25">
      <c r="A651" s="349">
        <v>1651</v>
      </c>
      <c r="B651" s="350" t="s">
        <v>1243</v>
      </c>
      <c r="C651" s="350" t="s">
        <v>274</v>
      </c>
    </row>
    <row r="652" spans="1:3" x14ac:dyDescent="0.25">
      <c r="A652" s="351">
        <v>16511</v>
      </c>
      <c r="B652" s="350" t="s">
        <v>1244</v>
      </c>
      <c r="C652" s="350" t="s">
        <v>274</v>
      </c>
    </row>
    <row r="653" spans="1:3" x14ac:dyDescent="0.25">
      <c r="A653" s="351">
        <v>16512</v>
      </c>
      <c r="B653" s="350" t="s">
        <v>1245</v>
      </c>
      <c r="C653" s="350" t="s">
        <v>274</v>
      </c>
    </row>
    <row r="654" spans="1:3" x14ac:dyDescent="0.25">
      <c r="A654" s="351">
        <v>16513</v>
      </c>
      <c r="B654" s="350" t="s">
        <v>1246</v>
      </c>
      <c r="C654" s="350" t="s">
        <v>274</v>
      </c>
    </row>
    <row r="655" spans="1:3" x14ac:dyDescent="0.25">
      <c r="A655" s="351">
        <v>16514</v>
      </c>
      <c r="B655" s="350" t="s">
        <v>1247</v>
      </c>
      <c r="C655" s="350" t="s">
        <v>274</v>
      </c>
    </row>
    <row r="656" spans="1:3" x14ac:dyDescent="0.25">
      <c r="A656" s="349">
        <v>1652</v>
      </c>
      <c r="B656" s="350" t="s">
        <v>1248</v>
      </c>
      <c r="C656" s="350" t="s">
        <v>274</v>
      </c>
    </row>
    <row r="657" spans="1:3" x14ac:dyDescent="0.25">
      <c r="A657" s="351">
        <v>16521</v>
      </c>
      <c r="B657" s="350" t="s">
        <v>1249</v>
      </c>
      <c r="C657" s="350" t="s">
        <v>274</v>
      </c>
    </row>
    <row r="658" spans="1:3" x14ac:dyDescent="0.25">
      <c r="A658" s="351">
        <v>16522</v>
      </c>
      <c r="B658" s="350" t="s">
        <v>1250</v>
      </c>
      <c r="C658" s="350" t="s">
        <v>274</v>
      </c>
    </row>
    <row r="659" spans="1:3" x14ac:dyDescent="0.25">
      <c r="A659" s="351">
        <v>16524</v>
      </c>
      <c r="B659" s="350" t="s">
        <v>1251</v>
      </c>
      <c r="C659" s="350" t="s">
        <v>274</v>
      </c>
    </row>
    <row r="660" spans="1:3" x14ac:dyDescent="0.25">
      <c r="A660" s="351">
        <v>16525</v>
      </c>
      <c r="B660" s="350" t="s">
        <v>1252</v>
      </c>
      <c r="C660" s="350" t="s">
        <v>274</v>
      </c>
    </row>
    <row r="661" spans="1:3" x14ac:dyDescent="0.25">
      <c r="A661" s="351">
        <v>16526</v>
      </c>
      <c r="B661" s="350" t="s">
        <v>1253</v>
      </c>
      <c r="C661" s="350" t="s">
        <v>274</v>
      </c>
    </row>
    <row r="662" spans="1:3" x14ac:dyDescent="0.25">
      <c r="A662" s="351">
        <v>16527</v>
      </c>
      <c r="B662" s="350" t="s">
        <v>1254</v>
      </c>
      <c r="C662" s="350" t="s">
        <v>274</v>
      </c>
    </row>
    <row r="663" spans="1:3" x14ac:dyDescent="0.25">
      <c r="A663" s="351">
        <v>16528</v>
      </c>
      <c r="B663" s="350" t="s">
        <v>1255</v>
      </c>
      <c r="C663" s="350" t="s">
        <v>274</v>
      </c>
    </row>
    <row r="664" spans="1:3" x14ac:dyDescent="0.25">
      <c r="A664" s="349">
        <v>1653</v>
      </c>
      <c r="B664" s="350" t="s">
        <v>1256</v>
      </c>
      <c r="C664" s="350" t="s">
        <v>274</v>
      </c>
    </row>
    <row r="665" spans="1:3" x14ac:dyDescent="0.25">
      <c r="A665" s="351">
        <v>16531</v>
      </c>
      <c r="B665" s="350" t="s">
        <v>1257</v>
      </c>
      <c r="C665" s="350" t="s">
        <v>274</v>
      </c>
    </row>
    <row r="666" spans="1:3" x14ac:dyDescent="0.25">
      <c r="A666" s="351">
        <v>16532</v>
      </c>
      <c r="B666" s="350" t="s">
        <v>1258</v>
      </c>
      <c r="C666" s="350" t="s">
        <v>274</v>
      </c>
    </row>
    <row r="667" spans="1:3" x14ac:dyDescent="0.25">
      <c r="A667" s="351">
        <v>16533</v>
      </c>
      <c r="B667" s="350" t="s">
        <v>1259</v>
      </c>
      <c r="C667" s="350" t="s">
        <v>274</v>
      </c>
    </row>
    <row r="668" spans="1:3" x14ac:dyDescent="0.25">
      <c r="A668" s="349">
        <v>166</v>
      </c>
      <c r="B668" s="350" t="s">
        <v>1260</v>
      </c>
      <c r="C668" s="350" t="s">
        <v>274</v>
      </c>
    </row>
    <row r="669" spans="1:3" x14ac:dyDescent="0.25">
      <c r="A669" s="349">
        <v>1661</v>
      </c>
      <c r="B669" s="350" t="s">
        <v>1260</v>
      </c>
      <c r="C669" s="350" t="s">
        <v>274</v>
      </c>
    </row>
    <row r="670" spans="1:3" x14ac:dyDescent="0.25">
      <c r="A670" s="351">
        <v>16614</v>
      </c>
      <c r="B670" s="350" t="s">
        <v>1261</v>
      </c>
      <c r="C670" s="350" t="s">
        <v>274</v>
      </c>
    </row>
    <row r="671" spans="1:3" x14ac:dyDescent="0.25">
      <c r="A671" s="351">
        <v>16615</v>
      </c>
      <c r="B671" s="350" t="s">
        <v>1262</v>
      </c>
      <c r="C671" s="350" t="s">
        <v>274</v>
      </c>
    </row>
    <row r="672" spans="1:3" x14ac:dyDescent="0.25">
      <c r="A672" s="349">
        <v>167</v>
      </c>
      <c r="B672" s="350" t="s">
        <v>1263</v>
      </c>
      <c r="C672" s="350" t="s">
        <v>274</v>
      </c>
    </row>
    <row r="673" spans="1:3" x14ac:dyDescent="0.25">
      <c r="A673" s="349">
        <v>1672</v>
      </c>
      <c r="B673" s="350" t="s">
        <v>1264</v>
      </c>
      <c r="C673" s="350" t="s">
        <v>274</v>
      </c>
    </row>
    <row r="674" spans="1:3" x14ac:dyDescent="0.25">
      <c r="A674" s="351">
        <v>16721</v>
      </c>
      <c r="B674" s="350" t="s">
        <v>1264</v>
      </c>
      <c r="C674" s="350" t="s">
        <v>274</v>
      </c>
    </row>
    <row r="675" spans="1:3" x14ac:dyDescent="0.25">
      <c r="A675" s="349">
        <v>1673</v>
      </c>
      <c r="B675" s="350" t="s">
        <v>1265</v>
      </c>
      <c r="C675" s="350" t="s">
        <v>274</v>
      </c>
    </row>
    <row r="676" spans="1:3" x14ac:dyDescent="0.25">
      <c r="A676" s="351">
        <v>16731</v>
      </c>
      <c r="B676" s="350" t="s">
        <v>1265</v>
      </c>
      <c r="C676" s="350" t="s">
        <v>274</v>
      </c>
    </row>
    <row r="677" spans="1:3" x14ac:dyDescent="0.25">
      <c r="A677" s="349">
        <v>168</v>
      </c>
      <c r="B677" s="350" t="s">
        <v>1266</v>
      </c>
      <c r="C677" s="350" t="s">
        <v>274</v>
      </c>
    </row>
    <row r="678" spans="1:3" x14ac:dyDescent="0.25">
      <c r="A678" s="349">
        <v>1681</v>
      </c>
      <c r="B678" s="350" t="s">
        <v>1267</v>
      </c>
      <c r="C678" s="350" t="s">
        <v>274</v>
      </c>
    </row>
    <row r="679" spans="1:3" x14ac:dyDescent="0.25">
      <c r="A679" s="351">
        <v>16811</v>
      </c>
      <c r="B679" s="350" t="s">
        <v>1268</v>
      </c>
      <c r="C679" s="350" t="s">
        <v>274</v>
      </c>
    </row>
    <row r="680" spans="1:3" x14ac:dyDescent="0.25">
      <c r="A680" s="351">
        <v>16812</v>
      </c>
      <c r="B680" s="350" t="s">
        <v>1269</v>
      </c>
      <c r="C680" s="350" t="s">
        <v>274</v>
      </c>
    </row>
    <row r="681" spans="1:3" x14ac:dyDescent="0.25">
      <c r="A681" s="351">
        <v>16813</v>
      </c>
      <c r="B681" s="350" t="s">
        <v>1270</v>
      </c>
      <c r="C681" s="350" t="s">
        <v>274</v>
      </c>
    </row>
    <row r="682" spans="1:3" x14ac:dyDescent="0.25">
      <c r="A682" s="351">
        <v>16814</v>
      </c>
      <c r="B682" s="350" t="s">
        <v>1271</v>
      </c>
      <c r="C682" s="350" t="s">
        <v>274</v>
      </c>
    </row>
    <row r="683" spans="1:3" x14ac:dyDescent="0.25">
      <c r="A683" s="351">
        <v>16815</v>
      </c>
      <c r="B683" s="350" t="s">
        <v>1272</v>
      </c>
      <c r="C683" s="350" t="s">
        <v>274</v>
      </c>
    </row>
    <row r="684" spans="1:3" x14ac:dyDescent="0.25">
      <c r="A684" s="351">
        <v>16816</v>
      </c>
      <c r="B684" s="350" t="s">
        <v>1273</v>
      </c>
      <c r="C684" s="350" t="s">
        <v>274</v>
      </c>
    </row>
    <row r="685" spans="1:3" x14ac:dyDescent="0.25">
      <c r="A685" s="351">
        <v>16817</v>
      </c>
      <c r="B685" s="350" t="s">
        <v>1274</v>
      </c>
      <c r="C685" s="350" t="s">
        <v>274</v>
      </c>
    </row>
    <row r="686" spans="1:3" x14ac:dyDescent="0.25">
      <c r="A686" s="351">
        <v>16818</v>
      </c>
      <c r="B686" s="350" t="s">
        <v>1275</v>
      </c>
      <c r="C686" s="350" t="s">
        <v>274</v>
      </c>
    </row>
    <row r="687" spans="1:3" x14ac:dyDescent="0.25">
      <c r="A687" s="351">
        <v>16819</v>
      </c>
      <c r="B687" s="350" t="s">
        <v>1276</v>
      </c>
      <c r="C687" s="350" t="s">
        <v>274</v>
      </c>
    </row>
    <row r="688" spans="1:3" x14ac:dyDescent="0.25">
      <c r="A688" s="349">
        <v>1683</v>
      </c>
      <c r="B688" s="350" t="s">
        <v>1277</v>
      </c>
      <c r="C688" s="350" t="s">
        <v>274</v>
      </c>
    </row>
    <row r="689" spans="1:3" x14ac:dyDescent="0.25">
      <c r="A689" s="351">
        <v>16831</v>
      </c>
      <c r="B689" s="350" t="s">
        <v>1278</v>
      </c>
      <c r="C689" s="350" t="s">
        <v>274</v>
      </c>
    </row>
    <row r="690" spans="1:3" x14ac:dyDescent="0.25">
      <c r="A690" s="349">
        <v>169</v>
      </c>
      <c r="B690" s="350" t="s">
        <v>1279</v>
      </c>
      <c r="C690" s="350" t="s">
        <v>274</v>
      </c>
    </row>
    <row r="691" spans="1:3" x14ac:dyDescent="0.25">
      <c r="A691" s="349">
        <v>1691</v>
      </c>
      <c r="B691" s="350" t="s">
        <v>1279</v>
      </c>
      <c r="C691" s="350" t="s">
        <v>274</v>
      </c>
    </row>
    <row r="692" spans="1:3" x14ac:dyDescent="0.25">
      <c r="A692" s="351">
        <v>16911</v>
      </c>
      <c r="B692" s="350" t="s">
        <v>1279</v>
      </c>
      <c r="C692" s="350" t="s">
        <v>274</v>
      </c>
    </row>
    <row r="693" spans="1:3" x14ac:dyDescent="0.25">
      <c r="A693" s="349">
        <v>17</v>
      </c>
      <c r="B693" s="350" t="s">
        <v>1280</v>
      </c>
      <c r="C693" s="350" t="s">
        <v>274</v>
      </c>
    </row>
    <row r="694" spans="1:3" x14ac:dyDescent="0.25">
      <c r="A694" s="349">
        <v>171</v>
      </c>
      <c r="B694" s="350" t="s">
        <v>1281</v>
      </c>
      <c r="C694" s="350" t="s">
        <v>274</v>
      </c>
    </row>
    <row r="695" spans="1:3" x14ac:dyDescent="0.25">
      <c r="A695" s="349">
        <v>1711</v>
      </c>
      <c r="B695" s="350" t="s">
        <v>1282</v>
      </c>
      <c r="C695" s="350" t="s">
        <v>274</v>
      </c>
    </row>
    <row r="696" spans="1:3" x14ac:dyDescent="0.25">
      <c r="A696" s="351">
        <v>17111</v>
      </c>
      <c r="B696" s="350" t="s">
        <v>405</v>
      </c>
      <c r="C696" s="350" t="s">
        <v>274</v>
      </c>
    </row>
    <row r="697" spans="1:3" x14ac:dyDescent="0.25">
      <c r="A697" s="351">
        <v>17112</v>
      </c>
      <c r="B697" s="350" t="s">
        <v>413</v>
      </c>
      <c r="C697" s="350" t="s">
        <v>274</v>
      </c>
    </row>
    <row r="698" spans="1:3" x14ac:dyDescent="0.25">
      <c r="A698" s="351">
        <v>17113</v>
      </c>
      <c r="B698" s="350" t="s">
        <v>1283</v>
      </c>
      <c r="C698" s="350" t="s">
        <v>274</v>
      </c>
    </row>
    <row r="699" spans="1:3" x14ac:dyDescent="0.25">
      <c r="A699" s="349">
        <v>1712</v>
      </c>
      <c r="B699" s="350" t="s">
        <v>1284</v>
      </c>
      <c r="C699" s="350" t="s">
        <v>274</v>
      </c>
    </row>
    <row r="700" spans="1:3" x14ac:dyDescent="0.25">
      <c r="A700" s="351">
        <v>17121</v>
      </c>
      <c r="B700" s="350" t="s">
        <v>434</v>
      </c>
      <c r="C700" s="350" t="s">
        <v>274</v>
      </c>
    </row>
    <row r="701" spans="1:3" x14ac:dyDescent="0.25">
      <c r="A701" s="351">
        <v>17122</v>
      </c>
      <c r="B701" s="350" t="s">
        <v>437</v>
      </c>
      <c r="C701" s="350" t="s">
        <v>274</v>
      </c>
    </row>
    <row r="702" spans="1:3" x14ac:dyDescent="0.25">
      <c r="A702" s="351">
        <v>17123</v>
      </c>
      <c r="B702" s="350" t="s">
        <v>82</v>
      </c>
      <c r="C702" s="350" t="s">
        <v>274</v>
      </c>
    </row>
    <row r="703" spans="1:3" x14ac:dyDescent="0.25">
      <c r="A703" s="351">
        <v>17124</v>
      </c>
      <c r="B703" s="350" t="s">
        <v>442</v>
      </c>
      <c r="C703" s="350" t="s">
        <v>274</v>
      </c>
    </row>
    <row r="704" spans="1:3" x14ac:dyDescent="0.25">
      <c r="A704" s="351">
        <v>17125</v>
      </c>
      <c r="B704" s="350" t="s">
        <v>456</v>
      </c>
      <c r="C704" s="350" t="s">
        <v>274</v>
      </c>
    </row>
    <row r="705" spans="1:3" x14ac:dyDescent="0.25">
      <c r="A705" s="351">
        <v>17126</v>
      </c>
      <c r="B705" s="350" t="s">
        <v>459</v>
      </c>
      <c r="C705" s="350" t="s">
        <v>274</v>
      </c>
    </row>
    <row r="706" spans="1:3" x14ac:dyDescent="0.25">
      <c r="A706" s="349">
        <v>172</v>
      </c>
      <c r="B706" s="350" t="s">
        <v>1285</v>
      </c>
      <c r="C706" s="350" t="s">
        <v>274</v>
      </c>
    </row>
    <row r="707" spans="1:3" x14ac:dyDescent="0.25">
      <c r="A707" s="349">
        <v>1721</v>
      </c>
      <c r="B707" s="350" t="s">
        <v>1286</v>
      </c>
      <c r="C707" s="350" t="s">
        <v>274</v>
      </c>
    </row>
    <row r="708" spans="1:3" x14ac:dyDescent="0.25">
      <c r="A708" s="351">
        <v>17211</v>
      </c>
      <c r="B708" s="350" t="s">
        <v>473</v>
      </c>
      <c r="C708" s="350" t="s">
        <v>274</v>
      </c>
    </row>
    <row r="709" spans="1:3" x14ac:dyDescent="0.25">
      <c r="A709" s="351">
        <v>17212</v>
      </c>
      <c r="B709" s="350" t="s">
        <v>481</v>
      </c>
      <c r="C709" s="350" t="s">
        <v>274</v>
      </c>
    </row>
    <row r="710" spans="1:3" x14ac:dyDescent="0.25">
      <c r="A710" s="351">
        <v>17213</v>
      </c>
      <c r="B710" s="350" t="s">
        <v>499</v>
      </c>
      <c r="C710" s="350" t="s">
        <v>274</v>
      </c>
    </row>
    <row r="711" spans="1:3" x14ac:dyDescent="0.25">
      <c r="A711" s="351">
        <v>17214</v>
      </c>
      <c r="B711" s="350" t="s">
        <v>511</v>
      </c>
      <c r="C711" s="350" t="s">
        <v>274</v>
      </c>
    </row>
    <row r="712" spans="1:3" x14ac:dyDescent="0.25">
      <c r="A712" s="349">
        <v>1722</v>
      </c>
      <c r="B712" s="350" t="s">
        <v>1287</v>
      </c>
      <c r="C712" s="350" t="s">
        <v>274</v>
      </c>
    </row>
    <row r="713" spans="1:3" x14ac:dyDescent="0.25">
      <c r="A713" s="351">
        <v>17221</v>
      </c>
      <c r="B713" s="350" t="s">
        <v>75</v>
      </c>
      <c r="C713" s="350" t="s">
        <v>274</v>
      </c>
    </row>
    <row r="714" spans="1:3" x14ac:dyDescent="0.25">
      <c r="A714" s="351">
        <v>17222</v>
      </c>
      <c r="B714" s="350" t="s">
        <v>105</v>
      </c>
      <c r="C714" s="350" t="s">
        <v>274</v>
      </c>
    </row>
    <row r="715" spans="1:3" x14ac:dyDescent="0.25">
      <c r="A715" s="351">
        <v>17223</v>
      </c>
      <c r="B715" s="350" t="s">
        <v>56</v>
      </c>
      <c r="C715" s="350" t="s">
        <v>274</v>
      </c>
    </row>
    <row r="716" spans="1:3" x14ac:dyDescent="0.25">
      <c r="A716" s="351">
        <v>17224</v>
      </c>
      <c r="B716" s="350" t="s">
        <v>559</v>
      </c>
      <c r="C716" s="350" t="s">
        <v>274</v>
      </c>
    </row>
    <row r="717" spans="1:3" x14ac:dyDescent="0.25">
      <c r="A717" s="351">
        <v>17225</v>
      </c>
      <c r="B717" s="350" t="s">
        <v>565</v>
      </c>
      <c r="C717" s="350" t="s">
        <v>274</v>
      </c>
    </row>
    <row r="718" spans="1:3" x14ac:dyDescent="0.25">
      <c r="A718" s="351">
        <v>17226</v>
      </c>
      <c r="B718" s="350" t="s">
        <v>575</v>
      </c>
      <c r="C718" s="350" t="s">
        <v>274</v>
      </c>
    </row>
    <row r="719" spans="1:3" x14ac:dyDescent="0.25">
      <c r="A719" s="351">
        <v>17227</v>
      </c>
      <c r="B719" s="350" t="s">
        <v>581</v>
      </c>
      <c r="C719" s="350" t="s">
        <v>274</v>
      </c>
    </row>
    <row r="720" spans="1:3" x14ac:dyDescent="0.25">
      <c r="A720" s="351">
        <v>17228</v>
      </c>
      <c r="B720" s="350" t="s">
        <v>589</v>
      </c>
      <c r="C720" s="350" t="s">
        <v>274</v>
      </c>
    </row>
    <row r="721" spans="1:3" x14ac:dyDescent="0.25">
      <c r="A721" s="349">
        <v>1723</v>
      </c>
      <c r="B721" s="350" t="s">
        <v>1288</v>
      </c>
      <c r="C721" s="350" t="s">
        <v>274</v>
      </c>
    </row>
    <row r="722" spans="1:3" x14ac:dyDescent="0.25">
      <c r="A722" s="351">
        <v>17231</v>
      </c>
      <c r="B722" s="350" t="s">
        <v>593</v>
      </c>
      <c r="C722" s="350" t="s">
        <v>274</v>
      </c>
    </row>
    <row r="723" spans="1:3" x14ac:dyDescent="0.25">
      <c r="A723" s="351">
        <v>17232</v>
      </c>
      <c r="B723" s="350" t="s">
        <v>613</v>
      </c>
      <c r="C723" s="350" t="s">
        <v>274</v>
      </c>
    </row>
    <row r="724" spans="1:3" x14ac:dyDescent="0.25">
      <c r="A724" s="351">
        <v>17233</v>
      </c>
      <c r="B724" s="350" t="s">
        <v>625</v>
      </c>
      <c r="C724" s="350" t="s">
        <v>274</v>
      </c>
    </row>
    <row r="725" spans="1:3" x14ac:dyDescent="0.25">
      <c r="A725" s="351">
        <v>17234</v>
      </c>
      <c r="B725" s="350" t="s">
        <v>633</v>
      </c>
      <c r="C725" s="350" t="s">
        <v>274</v>
      </c>
    </row>
    <row r="726" spans="1:3" x14ac:dyDescent="0.25">
      <c r="A726" s="349">
        <v>1724</v>
      </c>
      <c r="B726" s="350" t="s">
        <v>1289</v>
      </c>
      <c r="C726" s="350" t="s">
        <v>274</v>
      </c>
    </row>
    <row r="727" spans="1:3" x14ac:dyDescent="0.25">
      <c r="A727" s="351">
        <v>17241</v>
      </c>
      <c r="B727" s="350" t="s">
        <v>643</v>
      </c>
      <c r="C727" s="350" t="s">
        <v>274</v>
      </c>
    </row>
    <row r="728" spans="1:3" x14ac:dyDescent="0.25">
      <c r="A728" s="351">
        <v>17242</v>
      </c>
      <c r="B728" s="350" t="s">
        <v>646</v>
      </c>
      <c r="C728" s="350" t="s">
        <v>274</v>
      </c>
    </row>
    <row r="729" spans="1:3" x14ac:dyDescent="0.25">
      <c r="A729" s="351">
        <v>17243</v>
      </c>
      <c r="B729" s="350" t="s">
        <v>654</v>
      </c>
      <c r="C729" s="350" t="s">
        <v>274</v>
      </c>
    </row>
    <row r="730" spans="1:3" x14ac:dyDescent="0.25">
      <c r="A730" s="351">
        <v>17244</v>
      </c>
      <c r="B730" s="350" t="s">
        <v>660</v>
      </c>
      <c r="C730" s="350" t="s">
        <v>274</v>
      </c>
    </row>
    <row r="731" spans="1:3" x14ac:dyDescent="0.25">
      <c r="A731" s="349">
        <v>1725</v>
      </c>
      <c r="B731" s="350" t="s">
        <v>1290</v>
      </c>
      <c r="C731" s="350" t="s">
        <v>274</v>
      </c>
    </row>
    <row r="732" spans="1:3" x14ac:dyDescent="0.25">
      <c r="A732" s="351">
        <v>17251</v>
      </c>
      <c r="B732" s="350" t="s">
        <v>665</v>
      </c>
      <c r="C732" s="350" t="s">
        <v>274</v>
      </c>
    </row>
    <row r="733" spans="1:3" x14ac:dyDescent="0.25">
      <c r="A733" s="351">
        <v>17252</v>
      </c>
      <c r="B733" s="350" t="s">
        <v>671</v>
      </c>
      <c r="C733" s="350" t="s">
        <v>274</v>
      </c>
    </row>
    <row r="734" spans="1:3" x14ac:dyDescent="0.25">
      <c r="A734" s="349">
        <v>1726</v>
      </c>
      <c r="B734" s="350" t="s">
        <v>1291</v>
      </c>
      <c r="C734" s="350" t="s">
        <v>274</v>
      </c>
    </row>
    <row r="735" spans="1:3" x14ac:dyDescent="0.25">
      <c r="A735" s="351">
        <v>17261</v>
      </c>
      <c r="B735" s="350" t="s">
        <v>676</v>
      </c>
      <c r="C735" s="350" t="s">
        <v>274</v>
      </c>
    </row>
    <row r="736" spans="1:3" x14ac:dyDescent="0.25">
      <c r="A736" s="351">
        <v>17262</v>
      </c>
      <c r="B736" s="350" t="s">
        <v>679</v>
      </c>
      <c r="C736" s="350" t="s">
        <v>274</v>
      </c>
    </row>
    <row r="737" spans="1:3" x14ac:dyDescent="0.25">
      <c r="A737" s="351">
        <v>17263</v>
      </c>
      <c r="B737" s="350" t="s">
        <v>682</v>
      </c>
      <c r="C737" s="350" t="s">
        <v>274</v>
      </c>
    </row>
    <row r="738" spans="1:3" x14ac:dyDescent="0.25">
      <c r="A738" s="351">
        <v>17264</v>
      </c>
      <c r="B738" s="350" t="s">
        <v>698</v>
      </c>
      <c r="C738" s="350" t="s">
        <v>274</v>
      </c>
    </row>
    <row r="739" spans="1:3" x14ac:dyDescent="0.25">
      <c r="A739" s="349">
        <v>173</v>
      </c>
      <c r="B739" s="350" t="s">
        <v>1292</v>
      </c>
      <c r="C739" s="350" t="s">
        <v>274</v>
      </c>
    </row>
    <row r="740" spans="1:3" x14ac:dyDescent="0.25">
      <c r="A740" s="349">
        <v>1731</v>
      </c>
      <c r="B740" s="350" t="s">
        <v>1292</v>
      </c>
      <c r="C740" s="350" t="s">
        <v>274</v>
      </c>
    </row>
    <row r="741" spans="1:3" x14ac:dyDescent="0.25">
      <c r="A741" s="351">
        <v>17311</v>
      </c>
      <c r="B741" s="350" t="s">
        <v>417</v>
      </c>
      <c r="C741" s="350" t="s">
        <v>274</v>
      </c>
    </row>
    <row r="742" spans="1:3" x14ac:dyDescent="0.25">
      <c r="A742" s="351">
        <v>17312</v>
      </c>
      <c r="B742" s="350" t="s">
        <v>419</v>
      </c>
      <c r="C742" s="350" t="s">
        <v>274</v>
      </c>
    </row>
    <row r="743" spans="1:3" x14ac:dyDescent="0.25">
      <c r="A743" s="351">
        <v>17313</v>
      </c>
      <c r="B743" s="350" t="s">
        <v>723</v>
      </c>
      <c r="C743" s="350" t="s">
        <v>274</v>
      </c>
    </row>
    <row r="744" spans="1:3" x14ac:dyDescent="0.25">
      <c r="A744" s="349">
        <v>174</v>
      </c>
      <c r="B744" s="350" t="s">
        <v>1293</v>
      </c>
      <c r="C744" s="350" t="s">
        <v>274</v>
      </c>
    </row>
    <row r="745" spans="1:3" x14ac:dyDescent="0.25">
      <c r="A745" s="349">
        <v>1741</v>
      </c>
      <c r="B745" s="350" t="s">
        <v>1294</v>
      </c>
      <c r="C745" s="350" t="s">
        <v>274</v>
      </c>
    </row>
    <row r="746" spans="1:3" x14ac:dyDescent="0.25">
      <c r="A746" s="351">
        <v>17411</v>
      </c>
      <c r="B746" s="350" t="s">
        <v>825</v>
      </c>
      <c r="C746" s="350" t="s">
        <v>274</v>
      </c>
    </row>
    <row r="747" spans="1:3" x14ac:dyDescent="0.25">
      <c r="A747" s="349">
        <v>179</v>
      </c>
      <c r="B747" s="350" t="s">
        <v>1295</v>
      </c>
      <c r="C747" s="350" t="s">
        <v>274</v>
      </c>
    </row>
    <row r="748" spans="1:3" x14ac:dyDescent="0.25">
      <c r="A748" s="349">
        <v>1791</v>
      </c>
      <c r="B748" s="350" t="s">
        <v>1295</v>
      </c>
      <c r="C748" s="350" t="s">
        <v>274</v>
      </c>
    </row>
    <row r="749" spans="1:3" x14ac:dyDescent="0.25">
      <c r="A749" s="351">
        <v>17911</v>
      </c>
      <c r="B749" s="350" t="s">
        <v>1295</v>
      </c>
      <c r="C749" s="350" t="s">
        <v>274</v>
      </c>
    </row>
    <row r="750" spans="1:3" x14ac:dyDescent="0.25">
      <c r="A750" s="349">
        <v>19</v>
      </c>
      <c r="B750" s="350" t="s">
        <v>1296</v>
      </c>
      <c r="C750" s="350" t="s">
        <v>274</v>
      </c>
    </row>
    <row r="751" spans="1:3" x14ac:dyDescent="0.25">
      <c r="A751" s="349">
        <v>191</v>
      </c>
      <c r="B751" s="350" t="s">
        <v>1297</v>
      </c>
      <c r="C751" s="350" t="s">
        <v>274</v>
      </c>
    </row>
    <row r="752" spans="1:3" x14ac:dyDescent="0.25">
      <c r="A752" s="349">
        <v>1911</v>
      </c>
      <c r="B752" s="350" t="s">
        <v>1297</v>
      </c>
      <c r="C752" s="350" t="s">
        <v>274</v>
      </c>
    </row>
    <row r="753" spans="1:3" x14ac:dyDescent="0.25">
      <c r="A753" s="351">
        <v>19111</v>
      </c>
      <c r="B753" s="350" t="s">
        <v>1297</v>
      </c>
      <c r="C753" s="350" t="s">
        <v>274</v>
      </c>
    </row>
    <row r="754" spans="1:3" x14ac:dyDescent="0.25">
      <c r="A754" s="351">
        <v>191111</v>
      </c>
      <c r="B754" s="350" t="s">
        <v>1298</v>
      </c>
      <c r="C754" s="350" t="s">
        <v>274</v>
      </c>
    </row>
    <row r="755" spans="1:3" x14ac:dyDescent="0.25">
      <c r="A755" s="349">
        <v>192</v>
      </c>
      <c r="B755" s="350" t="s">
        <v>1299</v>
      </c>
      <c r="C755" s="350" t="s">
        <v>274</v>
      </c>
    </row>
    <row r="756" spans="1:3" x14ac:dyDescent="0.25">
      <c r="A756" s="349">
        <v>1921</v>
      </c>
      <c r="B756" s="350" t="s">
        <v>1299</v>
      </c>
      <c r="C756" s="350" t="s">
        <v>274</v>
      </c>
    </row>
    <row r="757" spans="1:3" x14ac:dyDescent="0.25">
      <c r="A757" s="351">
        <v>19211</v>
      </c>
      <c r="B757" s="350" t="s">
        <v>1299</v>
      </c>
      <c r="C757" s="350" t="s">
        <v>274</v>
      </c>
    </row>
    <row r="758" spans="1:3" x14ac:dyDescent="0.25">
      <c r="A758" s="349">
        <v>193</v>
      </c>
      <c r="B758" s="350" t="s">
        <v>1300</v>
      </c>
      <c r="C758" s="350" t="s">
        <v>274</v>
      </c>
    </row>
    <row r="759" spans="1:3" x14ac:dyDescent="0.25">
      <c r="A759" s="349">
        <v>1931</v>
      </c>
      <c r="B759" s="350" t="s">
        <v>1300</v>
      </c>
      <c r="C759" s="350" t="s">
        <v>274</v>
      </c>
    </row>
    <row r="760" spans="1:3" x14ac:dyDescent="0.25">
      <c r="A760" s="351">
        <v>19311</v>
      </c>
      <c r="B760" s="350" t="s">
        <v>1300</v>
      </c>
      <c r="C760" s="350" t="s">
        <v>274</v>
      </c>
    </row>
    <row r="761" spans="1:3" x14ac:dyDescent="0.25">
      <c r="A761" s="349">
        <v>2</v>
      </c>
      <c r="B761" s="350" t="s">
        <v>1301</v>
      </c>
      <c r="C761" s="350" t="s">
        <v>274</v>
      </c>
    </row>
    <row r="762" spans="1:3" x14ac:dyDescent="0.25">
      <c r="A762" s="349">
        <v>23</v>
      </c>
      <c r="B762" s="350" t="s">
        <v>1302</v>
      </c>
      <c r="C762" s="350" t="s">
        <v>274</v>
      </c>
    </row>
    <row r="763" spans="1:3" x14ac:dyDescent="0.25">
      <c r="A763" s="349">
        <v>231</v>
      </c>
      <c r="B763" s="350" t="s">
        <v>1303</v>
      </c>
      <c r="C763" s="350" t="s">
        <v>274</v>
      </c>
    </row>
    <row r="764" spans="1:3" x14ac:dyDescent="0.25">
      <c r="A764" s="349">
        <v>2311</v>
      </c>
      <c r="B764" s="350" t="s">
        <v>1304</v>
      </c>
      <c r="C764" s="350" t="s">
        <v>274</v>
      </c>
    </row>
    <row r="765" spans="1:3" x14ac:dyDescent="0.25">
      <c r="A765" s="351">
        <v>23111</v>
      </c>
      <c r="B765" s="350" t="s">
        <v>1305</v>
      </c>
      <c r="C765" s="350" t="s">
        <v>274</v>
      </c>
    </row>
    <row r="766" spans="1:3" x14ac:dyDescent="0.25">
      <c r="A766" s="351">
        <v>23112</v>
      </c>
      <c r="B766" s="350" t="s">
        <v>1306</v>
      </c>
      <c r="C766" s="350" t="s">
        <v>274</v>
      </c>
    </row>
    <row r="767" spans="1:3" x14ac:dyDescent="0.25">
      <c r="A767" s="351">
        <v>23113</v>
      </c>
      <c r="B767" s="350" t="s">
        <v>1307</v>
      </c>
      <c r="C767" s="350" t="s">
        <v>274</v>
      </c>
    </row>
    <row r="768" spans="1:3" x14ac:dyDescent="0.25">
      <c r="A768" s="349">
        <v>2312</v>
      </c>
      <c r="B768" s="350" t="s">
        <v>1308</v>
      </c>
      <c r="C768" s="350" t="s">
        <v>274</v>
      </c>
    </row>
    <row r="769" spans="1:3" x14ac:dyDescent="0.25">
      <c r="A769" s="351">
        <v>23121</v>
      </c>
      <c r="B769" s="350" t="s">
        <v>1309</v>
      </c>
      <c r="C769" s="350" t="s">
        <v>274</v>
      </c>
    </row>
    <row r="770" spans="1:3" x14ac:dyDescent="0.25">
      <c r="A770" s="351">
        <v>23122</v>
      </c>
      <c r="B770" s="350" t="s">
        <v>1310</v>
      </c>
      <c r="C770" s="350" t="s">
        <v>274</v>
      </c>
    </row>
    <row r="771" spans="1:3" x14ac:dyDescent="0.25">
      <c r="A771" s="351">
        <v>23123</v>
      </c>
      <c r="B771" s="350" t="s">
        <v>1311</v>
      </c>
      <c r="C771" s="350" t="s">
        <v>274</v>
      </c>
    </row>
    <row r="772" spans="1:3" x14ac:dyDescent="0.25">
      <c r="A772" s="351">
        <v>23129</v>
      </c>
      <c r="B772" s="350" t="s">
        <v>1312</v>
      </c>
      <c r="C772" s="350" t="s">
        <v>274</v>
      </c>
    </row>
    <row r="773" spans="1:3" x14ac:dyDescent="0.25">
      <c r="A773" s="349">
        <v>2313</v>
      </c>
      <c r="B773" s="350" t="s">
        <v>1313</v>
      </c>
      <c r="C773" s="350" t="s">
        <v>274</v>
      </c>
    </row>
    <row r="774" spans="1:3" x14ac:dyDescent="0.25">
      <c r="A774" s="351">
        <v>23131</v>
      </c>
      <c r="B774" s="350" t="s">
        <v>1314</v>
      </c>
      <c r="C774" s="350" t="s">
        <v>274</v>
      </c>
    </row>
    <row r="775" spans="1:3" x14ac:dyDescent="0.25">
      <c r="A775" s="349">
        <v>2314</v>
      </c>
      <c r="B775" s="350" t="s">
        <v>1315</v>
      </c>
      <c r="C775" s="350" t="s">
        <v>274</v>
      </c>
    </row>
    <row r="776" spans="1:3" x14ac:dyDescent="0.25">
      <c r="A776" s="351">
        <v>23141</v>
      </c>
      <c r="B776" s="350" t="s">
        <v>1316</v>
      </c>
      <c r="C776" s="350" t="s">
        <v>274</v>
      </c>
    </row>
    <row r="777" spans="1:3" x14ac:dyDescent="0.25">
      <c r="A777" s="351">
        <v>23142</v>
      </c>
      <c r="B777" s="350" t="s">
        <v>1317</v>
      </c>
      <c r="C777" s="350" t="s">
        <v>274</v>
      </c>
    </row>
    <row r="778" spans="1:3" x14ac:dyDescent="0.25">
      <c r="A778" s="349">
        <v>2315</v>
      </c>
      <c r="B778" s="350" t="s">
        <v>1318</v>
      </c>
      <c r="C778" s="350" t="s">
        <v>274</v>
      </c>
    </row>
    <row r="779" spans="1:3" x14ac:dyDescent="0.25">
      <c r="A779" s="351">
        <v>23151</v>
      </c>
      <c r="B779" s="350" t="s">
        <v>1161</v>
      </c>
      <c r="C779" s="350" t="s">
        <v>274</v>
      </c>
    </row>
    <row r="780" spans="1:3" x14ac:dyDescent="0.25">
      <c r="A780" s="351">
        <v>231511</v>
      </c>
      <c r="B780" s="350" t="s">
        <v>1319</v>
      </c>
      <c r="C780" s="350" t="s">
        <v>274</v>
      </c>
    </row>
    <row r="781" spans="1:3" x14ac:dyDescent="0.25">
      <c r="A781" s="351">
        <v>231512</v>
      </c>
      <c r="B781" s="350" t="s">
        <v>1320</v>
      </c>
      <c r="C781" s="350" t="s">
        <v>274</v>
      </c>
    </row>
    <row r="782" spans="1:3" x14ac:dyDescent="0.25">
      <c r="A782" s="349">
        <v>2316</v>
      </c>
      <c r="B782" s="350" t="s">
        <v>1321</v>
      </c>
      <c r="C782" s="350" t="s">
        <v>274</v>
      </c>
    </row>
    <row r="783" spans="1:3" x14ac:dyDescent="0.25">
      <c r="A783" s="351">
        <v>23161</v>
      </c>
      <c r="B783" s="350" t="s">
        <v>1322</v>
      </c>
      <c r="C783" s="350" t="s">
        <v>274</v>
      </c>
    </row>
    <row r="784" spans="1:3" x14ac:dyDescent="0.25">
      <c r="A784" s="351">
        <v>23162</v>
      </c>
      <c r="B784" s="350" t="s">
        <v>1323</v>
      </c>
      <c r="C784" s="350" t="s">
        <v>274</v>
      </c>
    </row>
    <row r="785" spans="1:3" x14ac:dyDescent="0.25">
      <c r="A785" s="351">
        <v>23163</v>
      </c>
      <c r="B785" s="350" t="s">
        <v>1324</v>
      </c>
      <c r="C785" s="350" t="s">
        <v>274</v>
      </c>
    </row>
    <row r="786" spans="1:3" x14ac:dyDescent="0.25">
      <c r="A786" s="351">
        <v>231631</v>
      </c>
      <c r="B786" s="350" t="s">
        <v>1325</v>
      </c>
      <c r="C786" s="350" t="s">
        <v>274</v>
      </c>
    </row>
    <row r="787" spans="1:3" x14ac:dyDescent="0.25">
      <c r="A787" s="351">
        <v>23164</v>
      </c>
      <c r="B787" s="350" t="s">
        <v>1326</v>
      </c>
      <c r="C787" s="350" t="s">
        <v>1327</v>
      </c>
    </row>
    <row r="788" spans="1:3" x14ac:dyDescent="0.25">
      <c r="A788" s="349">
        <v>2317</v>
      </c>
      <c r="B788" s="350" t="s">
        <v>1328</v>
      </c>
      <c r="C788" s="350" t="s">
        <v>274</v>
      </c>
    </row>
    <row r="789" spans="1:3" x14ac:dyDescent="0.25">
      <c r="A789" s="351">
        <v>23171</v>
      </c>
      <c r="B789" s="350" t="s">
        <v>1329</v>
      </c>
      <c r="C789" s="350" t="s">
        <v>1330</v>
      </c>
    </row>
    <row r="790" spans="1:3" x14ac:dyDescent="0.25">
      <c r="A790" s="351">
        <v>231711</v>
      </c>
      <c r="B790" s="350" t="s">
        <v>1331</v>
      </c>
      <c r="C790" s="350" t="s">
        <v>274</v>
      </c>
    </row>
    <row r="791" spans="1:3" x14ac:dyDescent="0.25">
      <c r="A791" s="351">
        <v>231712</v>
      </c>
      <c r="B791" s="350" t="s">
        <v>1332</v>
      </c>
      <c r="C791" s="350" t="s">
        <v>274</v>
      </c>
    </row>
    <row r="792" spans="1:3" x14ac:dyDescent="0.25">
      <c r="A792" s="351">
        <v>231713</v>
      </c>
      <c r="B792" s="350" t="s">
        <v>1333</v>
      </c>
      <c r="C792" s="350" t="s">
        <v>274</v>
      </c>
    </row>
    <row r="793" spans="1:3" x14ac:dyDescent="0.25">
      <c r="A793" s="351">
        <v>231714</v>
      </c>
      <c r="B793" s="350" t="s">
        <v>1334</v>
      </c>
      <c r="C793" s="350" t="s">
        <v>274</v>
      </c>
    </row>
    <row r="794" spans="1:3" x14ac:dyDescent="0.25">
      <c r="A794" s="351">
        <v>231715</v>
      </c>
      <c r="B794" s="350" t="s">
        <v>1335</v>
      </c>
      <c r="C794" s="350" t="s">
        <v>274</v>
      </c>
    </row>
    <row r="795" spans="1:3" x14ac:dyDescent="0.25">
      <c r="A795" s="351">
        <v>231716</v>
      </c>
      <c r="B795" s="350" t="s">
        <v>1336</v>
      </c>
      <c r="C795" s="350" t="s">
        <v>274</v>
      </c>
    </row>
    <row r="796" spans="1:3" x14ac:dyDescent="0.25">
      <c r="A796" s="351">
        <v>231719</v>
      </c>
      <c r="B796" s="350" t="s">
        <v>1337</v>
      </c>
      <c r="C796" s="350" t="s">
        <v>274</v>
      </c>
    </row>
    <row r="797" spans="1:3" x14ac:dyDescent="0.25">
      <c r="A797" s="349">
        <v>232</v>
      </c>
      <c r="B797" s="350" t="s">
        <v>1338</v>
      </c>
      <c r="C797" s="350" t="s">
        <v>274</v>
      </c>
    </row>
    <row r="798" spans="1:3" x14ac:dyDescent="0.25">
      <c r="A798" s="349">
        <v>2321</v>
      </c>
      <c r="B798" s="350" t="s">
        <v>13</v>
      </c>
      <c r="C798" s="350" t="s">
        <v>274</v>
      </c>
    </row>
    <row r="799" spans="1:3" x14ac:dyDescent="0.25">
      <c r="A799" s="351">
        <v>23211</v>
      </c>
      <c r="B799" s="350" t="s">
        <v>12</v>
      </c>
      <c r="C799" s="350" t="s">
        <v>274</v>
      </c>
    </row>
    <row r="800" spans="1:3" x14ac:dyDescent="0.25">
      <c r="A800" s="351">
        <v>232111</v>
      </c>
      <c r="B800" s="350" t="s">
        <v>1339</v>
      </c>
      <c r="C800" s="350" t="s">
        <v>274</v>
      </c>
    </row>
    <row r="801" spans="1:3" x14ac:dyDescent="0.25">
      <c r="A801" s="351">
        <v>232112</v>
      </c>
      <c r="B801" s="350" t="s">
        <v>1340</v>
      </c>
      <c r="C801" s="350" t="s">
        <v>274</v>
      </c>
    </row>
    <row r="802" spans="1:3" x14ac:dyDescent="0.25">
      <c r="A802" s="351">
        <v>232113</v>
      </c>
      <c r="B802" s="350" t="s">
        <v>1341</v>
      </c>
      <c r="C802" s="350" t="s">
        <v>274</v>
      </c>
    </row>
    <row r="803" spans="1:3" x14ac:dyDescent="0.25">
      <c r="A803" s="351">
        <v>232114</v>
      </c>
      <c r="B803" s="350" t="s">
        <v>1342</v>
      </c>
      <c r="C803" s="350" t="s">
        <v>274</v>
      </c>
    </row>
    <row r="804" spans="1:3" x14ac:dyDescent="0.25">
      <c r="A804" s="351">
        <v>232115</v>
      </c>
      <c r="B804" s="350" t="s">
        <v>1343</v>
      </c>
      <c r="C804" s="350" t="s">
        <v>274</v>
      </c>
    </row>
    <row r="805" spans="1:3" x14ac:dyDescent="0.25">
      <c r="A805" s="351">
        <v>232116</v>
      </c>
      <c r="B805" s="350" t="s">
        <v>1344</v>
      </c>
      <c r="C805" s="350" t="s">
        <v>274</v>
      </c>
    </row>
    <row r="806" spans="1:3" x14ac:dyDescent="0.25">
      <c r="A806" s="351">
        <v>232117</v>
      </c>
      <c r="B806" s="350" t="s">
        <v>1345</v>
      </c>
      <c r="C806" s="350" t="s">
        <v>274</v>
      </c>
    </row>
    <row r="807" spans="1:3" x14ac:dyDescent="0.25">
      <c r="A807" s="351">
        <v>232119</v>
      </c>
      <c r="B807" s="350" t="s">
        <v>1346</v>
      </c>
      <c r="C807" s="350" t="s">
        <v>274</v>
      </c>
    </row>
    <row r="808" spans="1:3" x14ac:dyDescent="0.25">
      <c r="A808" s="351">
        <v>23212</v>
      </c>
      <c r="B808" s="350" t="s">
        <v>1347</v>
      </c>
      <c r="C808" s="350" t="s">
        <v>274</v>
      </c>
    </row>
    <row r="809" spans="1:3" x14ac:dyDescent="0.25">
      <c r="A809" s="351">
        <v>232121</v>
      </c>
      <c r="B809" s="350" t="s">
        <v>1348</v>
      </c>
      <c r="C809" s="350" t="s">
        <v>274</v>
      </c>
    </row>
    <row r="810" spans="1:3" x14ac:dyDescent="0.25">
      <c r="A810" s="351">
        <v>232122</v>
      </c>
      <c r="B810" s="350" t="s">
        <v>1349</v>
      </c>
      <c r="C810" s="350" t="s">
        <v>274</v>
      </c>
    </row>
    <row r="811" spans="1:3" x14ac:dyDescent="0.25">
      <c r="A811" s="351">
        <v>232123</v>
      </c>
      <c r="B811" s="350" t="s">
        <v>1350</v>
      </c>
      <c r="C811" s="350" t="s">
        <v>274</v>
      </c>
    </row>
    <row r="812" spans="1:3" x14ac:dyDescent="0.25">
      <c r="A812" s="351">
        <v>23213</v>
      </c>
      <c r="B812" s="350" t="s">
        <v>80</v>
      </c>
      <c r="C812" s="350" t="s">
        <v>274</v>
      </c>
    </row>
    <row r="813" spans="1:3" x14ac:dyDescent="0.25">
      <c r="A813" s="351">
        <v>232131</v>
      </c>
      <c r="B813" s="350" t="s">
        <v>1351</v>
      </c>
      <c r="C813" s="350" t="s">
        <v>274</v>
      </c>
    </row>
    <row r="814" spans="1:3" x14ac:dyDescent="0.25">
      <c r="A814" s="351">
        <v>232132</v>
      </c>
      <c r="B814" s="350" t="s">
        <v>1352</v>
      </c>
      <c r="C814" s="350" t="s">
        <v>274</v>
      </c>
    </row>
    <row r="815" spans="1:3" x14ac:dyDescent="0.25">
      <c r="A815" s="351">
        <v>23214</v>
      </c>
      <c r="B815" s="350" t="s">
        <v>1353</v>
      </c>
      <c r="C815" s="350" t="s">
        <v>274</v>
      </c>
    </row>
    <row r="816" spans="1:3" x14ac:dyDescent="0.25">
      <c r="A816" s="351">
        <v>232141</v>
      </c>
      <c r="B816" s="350" t="s">
        <v>1354</v>
      </c>
      <c r="C816" s="350" t="s">
        <v>274</v>
      </c>
    </row>
    <row r="817" spans="1:3" x14ac:dyDescent="0.25">
      <c r="A817" s="351">
        <v>232149</v>
      </c>
      <c r="B817" s="350" t="s">
        <v>1355</v>
      </c>
      <c r="C817" s="350" t="s">
        <v>274</v>
      </c>
    </row>
    <row r="818" spans="1:3" x14ac:dyDescent="0.25">
      <c r="A818" s="349">
        <v>2322</v>
      </c>
      <c r="B818" s="350" t="s">
        <v>15</v>
      </c>
      <c r="C818" s="350" t="s">
        <v>274</v>
      </c>
    </row>
    <row r="819" spans="1:3" x14ac:dyDescent="0.25">
      <c r="A819" s="351">
        <v>23221</v>
      </c>
      <c r="B819" s="350" t="s">
        <v>73</v>
      </c>
      <c r="C819" s="350" t="s">
        <v>274</v>
      </c>
    </row>
    <row r="820" spans="1:3" x14ac:dyDescent="0.25">
      <c r="A820" s="351">
        <v>232211</v>
      </c>
      <c r="B820" s="350" t="s">
        <v>1356</v>
      </c>
      <c r="C820" s="350" t="s">
        <v>274</v>
      </c>
    </row>
    <row r="821" spans="1:3" x14ac:dyDescent="0.25">
      <c r="A821" s="351">
        <v>232212</v>
      </c>
      <c r="B821" s="350" t="s">
        <v>1357</v>
      </c>
      <c r="C821" s="350" t="s">
        <v>274</v>
      </c>
    </row>
    <row r="822" spans="1:3" x14ac:dyDescent="0.25">
      <c r="A822" s="351">
        <v>232213</v>
      </c>
      <c r="B822" s="350" t="s">
        <v>1358</v>
      </c>
      <c r="C822" s="350" t="s">
        <v>274</v>
      </c>
    </row>
    <row r="823" spans="1:3" x14ac:dyDescent="0.25">
      <c r="A823" s="351">
        <v>232214</v>
      </c>
      <c r="B823" s="350" t="s">
        <v>1359</v>
      </c>
      <c r="C823" s="350" t="s">
        <v>274</v>
      </c>
    </row>
    <row r="824" spans="1:3" x14ac:dyDescent="0.25">
      <c r="A824" s="351">
        <v>232216</v>
      </c>
      <c r="B824" s="350" t="s">
        <v>1360</v>
      </c>
      <c r="C824" s="350" t="s">
        <v>274</v>
      </c>
    </row>
    <row r="825" spans="1:3" x14ac:dyDescent="0.25">
      <c r="A825" s="351">
        <v>232219</v>
      </c>
      <c r="B825" s="350" t="s">
        <v>1361</v>
      </c>
      <c r="C825" s="350" t="s">
        <v>274</v>
      </c>
    </row>
    <row r="826" spans="1:3" x14ac:dyDescent="0.25">
      <c r="A826" s="351">
        <v>23222</v>
      </c>
      <c r="B826" s="350" t="s">
        <v>39</v>
      </c>
      <c r="C826" s="350" t="s">
        <v>274</v>
      </c>
    </row>
    <row r="827" spans="1:3" x14ac:dyDescent="0.25">
      <c r="A827" s="351">
        <v>232221</v>
      </c>
      <c r="B827" s="350" t="s">
        <v>1362</v>
      </c>
      <c r="C827" s="350" t="s">
        <v>274</v>
      </c>
    </row>
    <row r="828" spans="1:3" x14ac:dyDescent="0.25">
      <c r="A828" s="351">
        <v>232222</v>
      </c>
      <c r="B828" s="350" t="s">
        <v>1363</v>
      </c>
      <c r="C828" s="350" t="s">
        <v>274</v>
      </c>
    </row>
    <row r="829" spans="1:3" x14ac:dyDescent="0.25">
      <c r="A829" s="351">
        <v>232223</v>
      </c>
      <c r="B829" s="350" t="s">
        <v>1364</v>
      </c>
      <c r="C829" s="350" t="s">
        <v>274</v>
      </c>
    </row>
    <row r="830" spans="1:3" x14ac:dyDescent="0.25">
      <c r="A830" s="351">
        <v>232224</v>
      </c>
      <c r="B830" s="350" t="s">
        <v>1365</v>
      </c>
      <c r="C830" s="350" t="s">
        <v>274</v>
      </c>
    </row>
    <row r="831" spans="1:3" x14ac:dyDescent="0.25">
      <c r="A831" s="351">
        <v>232225</v>
      </c>
      <c r="B831" s="350" t="s">
        <v>1366</v>
      </c>
      <c r="C831" s="350" t="s">
        <v>274</v>
      </c>
    </row>
    <row r="832" spans="1:3" x14ac:dyDescent="0.25">
      <c r="A832" s="351">
        <v>232226</v>
      </c>
      <c r="B832" s="350" t="s">
        <v>1367</v>
      </c>
      <c r="C832" s="350" t="s">
        <v>274</v>
      </c>
    </row>
    <row r="833" spans="1:3" x14ac:dyDescent="0.25">
      <c r="A833" s="351">
        <v>232229</v>
      </c>
      <c r="B833" s="350" t="s">
        <v>1368</v>
      </c>
      <c r="C833" s="350" t="s">
        <v>274</v>
      </c>
    </row>
    <row r="834" spans="1:3" x14ac:dyDescent="0.25">
      <c r="A834" s="351">
        <v>23223</v>
      </c>
      <c r="B834" s="350" t="s">
        <v>60</v>
      </c>
      <c r="C834" s="350" t="s">
        <v>274</v>
      </c>
    </row>
    <row r="835" spans="1:3" x14ac:dyDescent="0.25">
      <c r="A835" s="351">
        <v>232231</v>
      </c>
      <c r="B835" s="350" t="s">
        <v>1369</v>
      </c>
      <c r="C835" s="350" t="s">
        <v>274</v>
      </c>
    </row>
    <row r="836" spans="1:3" x14ac:dyDescent="0.25">
      <c r="A836" s="351">
        <v>2322311</v>
      </c>
      <c r="B836" s="350" t="s">
        <v>1370</v>
      </c>
      <c r="C836" s="350" t="s">
        <v>274</v>
      </c>
    </row>
    <row r="837" spans="1:3" x14ac:dyDescent="0.25">
      <c r="A837" s="351">
        <v>232232</v>
      </c>
      <c r="B837" s="350" t="s">
        <v>1371</v>
      </c>
      <c r="C837" s="350" t="s">
        <v>274</v>
      </c>
    </row>
    <row r="838" spans="1:3" x14ac:dyDescent="0.25">
      <c r="A838" s="351">
        <v>232233</v>
      </c>
      <c r="B838" s="350" t="s">
        <v>1372</v>
      </c>
      <c r="C838" s="350" t="s">
        <v>274</v>
      </c>
    </row>
    <row r="839" spans="1:3" x14ac:dyDescent="0.25">
      <c r="A839" s="351">
        <v>232234</v>
      </c>
      <c r="B839" s="350" t="s">
        <v>1373</v>
      </c>
      <c r="C839" s="350" t="s">
        <v>274</v>
      </c>
    </row>
    <row r="840" spans="1:3" x14ac:dyDescent="0.25">
      <c r="A840" s="351">
        <v>232239</v>
      </c>
      <c r="B840" s="350" t="s">
        <v>1374</v>
      </c>
      <c r="C840" s="350" t="s">
        <v>1375</v>
      </c>
    </row>
    <row r="841" spans="1:3" x14ac:dyDescent="0.25">
      <c r="A841" s="351">
        <v>23224</v>
      </c>
      <c r="B841" s="350" t="s">
        <v>34</v>
      </c>
      <c r="C841" s="350" t="s">
        <v>274</v>
      </c>
    </row>
    <row r="842" spans="1:3" x14ac:dyDescent="0.25">
      <c r="A842" s="351">
        <v>232241</v>
      </c>
      <c r="B842" s="350" t="s">
        <v>1376</v>
      </c>
      <c r="C842" s="350" t="s">
        <v>1377</v>
      </c>
    </row>
    <row r="843" spans="1:3" x14ac:dyDescent="0.25">
      <c r="A843" s="351">
        <v>232242</v>
      </c>
      <c r="B843" s="350" t="s">
        <v>1376</v>
      </c>
      <c r="C843" s="350" t="s">
        <v>1378</v>
      </c>
    </row>
    <row r="844" spans="1:3" x14ac:dyDescent="0.25">
      <c r="A844" s="351">
        <v>232243</v>
      </c>
      <c r="B844" s="350" t="s">
        <v>1379</v>
      </c>
      <c r="C844" s="350" t="s">
        <v>1380</v>
      </c>
    </row>
    <row r="845" spans="1:3" x14ac:dyDescent="0.25">
      <c r="A845" s="351">
        <v>232244</v>
      </c>
      <c r="B845" s="350" t="s">
        <v>1381</v>
      </c>
      <c r="C845" s="350" t="s">
        <v>274</v>
      </c>
    </row>
    <row r="846" spans="1:3" x14ac:dyDescent="0.25">
      <c r="A846" s="351">
        <v>23225</v>
      </c>
      <c r="B846" s="350" t="s">
        <v>1382</v>
      </c>
      <c r="C846" s="350" t="s">
        <v>274</v>
      </c>
    </row>
    <row r="847" spans="1:3" x14ac:dyDescent="0.25">
      <c r="A847" s="351">
        <v>232251</v>
      </c>
      <c r="B847" s="350" t="s">
        <v>1383</v>
      </c>
      <c r="C847" s="350" t="s">
        <v>274</v>
      </c>
    </row>
    <row r="848" spans="1:3" x14ac:dyDescent="0.25">
      <c r="A848" s="351">
        <v>232252</v>
      </c>
      <c r="B848" s="350" t="s">
        <v>1384</v>
      </c>
      <c r="C848" s="350" t="s">
        <v>274</v>
      </c>
    </row>
    <row r="849" spans="1:3" x14ac:dyDescent="0.25">
      <c r="A849" s="351">
        <v>23226</v>
      </c>
      <c r="B849" s="350" t="s">
        <v>1385</v>
      </c>
      <c r="C849" s="350" t="s">
        <v>274</v>
      </c>
    </row>
    <row r="850" spans="1:3" x14ac:dyDescent="0.25">
      <c r="A850" s="351">
        <v>232261</v>
      </c>
      <c r="B850" s="350" t="s">
        <v>1386</v>
      </c>
      <c r="C850" s="350" t="s">
        <v>274</v>
      </c>
    </row>
    <row r="851" spans="1:3" x14ac:dyDescent="0.25">
      <c r="A851" s="351">
        <v>23227</v>
      </c>
      <c r="B851" s="350" t="s">
        <v>1387</v>
      </c>
      <c r="C851" s="350" t="s">
        <v>274</v>
      </c>
    </row>
    <row r="852" spans="1:3" x14ac:dyDescent="0.25">
      <c r="A852" s="351">
        <v>232271</v>
      </c>
      <c r="B852" s="350" t="s">
        <v>1388</v>
      </c>
      <c r="C852" s="350" t="s">
        <v>274</v>
      </c>
    </row>
    <row r="853" spans="1:3" x14ac:dyDescent="0.25">
      <c r="A853" s="349">
        <v>2323</v>
      </c>
      <c r="B853" s="350" t="s">
        <v>17</v>
      </c>
      <c r="C853" s="350" t="s">
        <v>274</v>
      </c>
    </row>
    <row r="854" spans="1:3" x14ac:dyDescent="0.25">
      <c r="A854" s="351">
        <v>23231</v>
      </c>
      <c r="B854" s="350" t="s">
        <v>109</v>
      </c>
      <c r="C854" s="350" t="s">
        <v>274</v>
      </c>
    </row>
    <row r="855" spans="1:3" x14ac:dyDescent="0.25">
      <c r="A855" s="351">
        <v>232311</v>
      </c>
      <c r="B855" s="350" t="s">
        <v>1389</v>
      </c>
      <c r="C855" s="350" t="s">
        <v>274</v>
      </c>
    </row>
    <row r="856" spans="1:3" x14ac:dyDescent="0.25">
      <c r="A856" s="351">
        <v>2323111</v>
      </c>
      <c r="B856" s="350" t="s">
        <v>1390</v>
      </c>
      <c r="C856" s="350" t="s">
        <v>274</v>
      </c>
    </row>
    <row r="857" spans="1:3" x14ac:dyDescent="0.25">
      <c r="A857" s="351">
        <v>232312</v>
      </c>
      <c r="B857" s="350" t="s">
        <v>1391</v>
      </c>
      <c r="C857" s="350" t="s">
        <v>274</v>
      </c>
    </row>
    <row r="858" spans="1:3" x14ac:dyDescent="0.25">
      <c r="A858" s="351">
        <v>232313</v>
      </c>
      <c r="B858" s="350" t="s">
        <v>1392</v>
      </c>
      <c r="C858" s="350" t="s">
        <v>274</v>
      </c>
    </row>
    <row r="859" spans="1:3" x14ac:dyDescent="0.25">
      <c r="A859" s="351">
        <v>232314</v>
      </c>
      <c r="B859" s="350" t="s">
        <v>1393</v>
      </c>
      <c r="C859" s="350" t="s">
        <v>274</v>
      </c>
    </row>
    <row r="860" spans="1:3" x14ac:dyDescent="0.25">
      <c r="A860" s="351">
        <v>232319</v>
      </c>
      <c r="B860" s="350" t="s">
        <v>1394</v>
      </c>
      <c r="C860" s="350" t="s">
        <v>274</v>
      </c>
    </row>
    <row r="861" spans="1:3" x14ac:dyDescent="0.25">
      <c r="A861" s="351">
        <v>23232</v>
      </c>
      <c r="B861" s="350" t="s">
        <v>62</v>
      </c>
      <c r="C861" s="350" t="s">
        <v>274</v>
      </c>
    </row>
    <row r="862" spans="1:3" x14ac:dyDescent="0.25">
      <c r="A862" s="351">
        <v>232321</v>
      </c>
      <c r="B862" s="350" t="s">
        <v>1395</v>
      </c>
      <c r="C862" s="350" t="s">
        <v>1396</v>
      </c>
    </row>
    <row r="863" spans="1:3" x14ac:dyDescent="0.25">
      <c r="A863" s="351">
        <v>232322</v>
      </c>
      <c r="B863" s="350" t="s">
        <v>1397</v>
      </c>
      <c r="C863" s="350" t="s">
        <v>1398</v>
      </c>
    </row>
    <row r="864" spans="1:3" x14ac:dyDescent="0.25">
      <c r="A864" s="351">
        <v>232323</v>
      </c>
      <c r="B864" s="350" t="s">
        <v>1399</v>
      </c>
      <c r="C864" s="350" t="s">
        <v>1192</v>
      </c>
    </row>
    <row r="865" spans="1:3" x14ac:dyDescent="0.25">
      <c r="A865" s="351">
        <v>232329</v>
      </c>
      <c r="B865" s="350" t="s">
        <v>1400</v>
      </c>
      <c r="C865" s="350" t="s">
        <v>274</v>
      </c>
    </row>
    <row r="866" spans="1:3" x14ac:dyDescent="0.25">
      <c r="A866" s="351">
        <v>23233</v>
      </c>
      <c r="B866" s="350" t="s">
        <v>46</v>
      </c>
      <c r="C866" s="350" t="s">
        <v>274</v>
      </c>
    </row>
    <row r="867" spans="1:3" x14ac:dyDescent="0.25">
      <c r="A867" s="351">
        <v>232331</v>
      </c>
      <c r="B867" s="350" t="s">
        <v>1401</v>
      </c>
      <c r="C867" s="350" t="s">
        <v>274</v>
      </c>
    </row>
    <row r="868" spans="1:3" x14ac:dyDescent="0.25">
      <c r="A868" s="351">
        <v>232332</v>
      </c>
      <c r="B868" s="350" t="s">
        <v>1402</v>
      </c>
      <c r="C868" s="350" t="s">
        <v>274</v>
      </c>
    </row>
    <row r="869" spans="1:3" x14ac:dyDescent="0.25">
      <c r="A869" s="351">
        <v>232333</v>
      </c>
      <c r="B869" s="350" t="s">
        <v>1403</v>
      </c>
      <c r="C869" s="350" t="s">
        <v>274</v>
      </c>
    </row>
    <row r="870" spans="1:3" x14ac:dyDescent="0.25">
      <c r="A870" s="351">
        <v>232334</v>
      </c>
      <c r="B870" s="350" t="s">
        <v>1404</v>
      </c>
      <c r="C870" s="350" t="s">
        <v>274</v>
      </c>
    </row>
    <row r="871" spans="1:3" x14ac:dyDescent="0.25">
      <c r="A871" s="351">
        <v>232339</v>
      </c>
      <c r="B871" s="350" t="s">
        <v>1405</v>
      </c>
      <c r="C871" s="350" t="s">
        <v>274</v>
      </c>
    </row>
    <row r="872" spans="1:3" x14ac:dyDescent="0.25">
      <c r="A872" s="351">
        <v>23234</v>
      </c>
      <c r="B872" s="350" t="s">
        <v>16</v>
      </c>
      <c r="C872" s="350" t="s">
        <v>274</v>
      </c>
    </row>
    <row r="873" spans="1:3" x14ac:dyDescent="0.25">
      <c r="A873" s="351">
        <v>232341</v>
      </c>
      <c r="B873" s="350" t="s">
        <v>1406</v>
      </c>
      <c r="C873" s="350" t="s">
        <v>274</v>
      </c>
    </row>
    <row r="874" spans="1:3" x14ac:dyDescent="0.25">
      <c r="A874" s="351">
        <v>232342</v>
      </c>
      <c r="B874" s="350" t="s">
        <v>1407</v>
      </c>
      <c r="C874" s="350" t="s">
        <v>274</v>
      </c>
    </row>
    <row r="875" spans="1:3" x14ac:dyDescent="0.25">
      <c r="A875" s="351">
        <v>232343</v>
      </c>
      <c r="B875" s="350" t="s">
        <v>1408</v>
      </c>
      <c r="C875" s="350" t="s">
        <v>274</v>
      </c>
    </row>
    <row r="876" spans="1:3" x14ac:dyDescent="0.25">
      <c r="A876" s="351">
        <v>232344</v>
      </c>
      <c r="B876" s="350" t="s">
        <v>1409</v>
      </c>
      <c r="C876" s="350" t="s">
        <v>274</v>
      </c>
    </row>
    <row r="877" spans="1:3" x14ac:dyDescent="0.25">
      <c r="A877" s="351">
        <v>232347</v>
      </c>
      <c r="B877" s="350" t="s">
        <v>1410</v>
      </c>
      <c r="C877" s="350" t="s">
        <v>274</v>
      </c>
    </row>
    <row r="878" spans="1:3" x14ac:dyDescent="0.25">
      <c r="A878" s="351">
        <v>232349</v>
      </c>
      <c r="B878" s="350" t="s">
        <v>1411</v>
      </c>
      <c r="C878" s="350" t="s">
        <v>274</v>
      </c>
    </row>
    <row r="879" spans="1:3" x14ac:dyDescent="0.25">
      <c r="A879" s="351">
        <v>23235</v>
      </c>
      <c r="B879" s="350" t="s">
        <v>91</v>
      </c>
      <c r="C879" s="350" t="s">
        <v>274</v>
      </c>
    </row>
    <row r="880" spans="1:3" x14ac:dyDescent="0.25">
      <c r="A880" s="351">
        <v>232351</v>
      </c>
      <c r="B880" s="350" t="s">
        <v>1412</v>
      </c>
      <c r="C880" s="350" t="s">
        <v>274</v>
      </c>
    </row>
    <row r="881" spans="1:3" x14ac:dyDescent="0.25">
      <c r="A881" s="351">
        <v>232352</v>
      </c>
      <c r="B881" s="350" t="s">
        <v>1413</v>
      </c>
      <c r="C881" s="350" t="s">
        <v>274</v>
      </c>
    </row>
    <row r="882" spans="1:3" x14ac:dyDescent="0.25">
      <c r="A882" s="351">
        <v>232353</v>
      </c>
      <c r="B882" s="350" t="s">
        <v>1414</v>
      </c>
      <c r="C882" s="350" t="s">
        <v>274</v>
      </c>
    </row>
    <row r="883" spans="1:3" x14ac:dyDescent="0.25">
      <c r="A883" s="351">
        <v>232354</v>
      </c>
      <c r="B883" s="350" t="s">
        <v>1415</v>
      </c>
      <c r="C883" s="350" t="s">
        <v>274</v>
      </c>
    </row>
    <row r="884" spans="1:3" x14ac:dyDescent="0.25">
      <c r="A884" s="351">
        <v>232355</v>
      </c>
      <c r="B884" s="350" t="s">
        <v>1416</v>
      </c>
      <c r="C884" s="350" t="s">
        <v>274</v>
      </c>
    </row>
    <row r="885" spans="1:3" x14ac:dyDescent="0.25">
      <c r="A885" s="351">
        <v>232359</v>
      </c>
      <c r="B885" s="350" t="s">
        <v>1417</v>
      </c>
      <c r="C885" s="350" t="s">
        <v>274</v>
      </c>
    </row>
    <row r="886" spans="1:3" x14ac:dyDescent="0.25">
      <c r="A886" s="351">
        <v>23236</v>
      </c>
      <c r="B886" s="350" t="s">
        <v>99</v>
      </c>
      <c r="C886" s="350" t="s">
        <v>274</v>
      </c>
    </row>
    <row r="887" spans="1:3" x14ac:dyDescent="0.25">
      <c r="A887" s="351">
        <v>232361</v>
      </c>
      <c r="B887" s="350" t="s">
        <v>1418</v>
      </c>
      <c r="C887" s="350" t="s">
        <v>274</v>
      </c>
    </row>
    <row r="888" spans="1:3" x14ac:dyDescent="0.25">
      <c r="A888" s="351">
        <v>232362</v>
      </c>
      <c r="B888" s="350" t="s">
        <v>1419</v>
      </c>
      <c r="C888" s="350" t="s">
        <v>274</v>
      </c>
    </row>
    <row r="889" spans="1:3" x14ac:dyDescent="0.25">
      <c r="A889" s="351">
        <v>232363</v>
      </c>
      <c r="B889" s="350" t="s">
        <v>1420</v>
      </c>
      <c r="C889" s="350" t="s">
        <v>274</v>
      </c>
    </row>
    <row r="890" spans="1:3" x14ac:dyDescent="0.25">
      <c r="A890" s="351">
        <v>232369</v>
      </c>
      <c r="B890" s="350" t="s">
        <v>1421</v>
      </c>
      <c r="C890" s="350" t="s">
        <v>274</v>
      </c>
    </row>
    <row r="891" spans="1:3" x14ac:dyDescent="0.25">
      <c r="A891" s="351">
        <v>23237</v>
      </c>
      <c r="B891" s="350" t="s">
        <v>68</v>
      </c>
      <c r="C891" s="350" t="s">
        <v>274</v>
      </c>
    </row>
    <row r="892" spans="1:3" x14ac:dyDescent="0.25">
      <c r="A892" s="351">
        <v>232371</v>
      </c>
      <c r="B892" s="350" t="s">
        <v>1422</v>
      </c>
      <c r="C892" s="350" t="s">
        <v>274</v>
      </c>
    </row>
    <row r="893" spans="1:3" x14ac:dyDescent="0.25">
      <c r="A893" s="351">
        <v>2323711</v>
      </c>
      <c r="B893" s="350" t="s">
        <v>1423</v>
      </c>
      <c r="C893" s="350" t="s">
        <v>274</v>
      </c>
    </row>
    <row r="894" spans="1:3" x14ac:dyDescent="0.25">
      <c r="A894" s="351">
        <v>2323712</v>
      </c>
      <c r="B894" s="350" t="s">
        <v>1424</v>
      </c>
      <c r="C894" s="350" t="s">
        <v>274</v>
      </c>
    </row>
    <row r="895" spans="1:3" x14ac:dyDescent="0.25">
      <c r="A895" s="351">
        <v>232372</v>
      </c>
      <c r="B895" s="350" t="s">
        <v>1425</v>
      </c>
      <c r="C895" s="350" t="s">
        <v>274</v>
      </c>
    </row>
    <row r="896" spans="1:3" x14ac:dyDescent="0.25">
      <c r="A896" s="351">
        <v>2323721</v>
      </c>
      <c r="B896" s="350" t="s">
        <v>1426</v>
      </c>
      <c r="C896" s="350" t="s">
        <v>274</v>
      </c>
    </row>
    <row r="897" spans="1:3" x14ac:dyDescent="0.25">
      <c r="A897" s="351">
        <v>2323722</v>
      </c>
      <c r="B897" s="350" t="s">
        <v>1427</v>
      </c>
      <c r="C897" s="350" t="s">
        <v>274</v>
      </c>
    </row>
    <row r="898" spans="1:3" x14ac:dyDescent="0.25">
      <c r="A898" s="351">
        <v>2323724</v>
      </c>
      <c r="B898" s="350" t="s">
        <v>1428</v>
      </c>
      <c r="C898" s="350" t="s">
        <v>274</v>
      </c>
    </row>
    <row r="899" spans="1:3" x14ac:dyDescent="0.25">
      <c r="A899" s="351">
        <v>2323725</v>
      </c>
      <c r="B899" s="350" t="s">
        <v>1429</v>
      </c>
      <c r="C899" s="350" t="s">
        <v>274</v>
      </c>
    </row>
    <row r="900" spans="1:3" x14ac:dyDescent="0.25">
      <c r="A900" s="351">
        <v>2323726</v>
      </c>
      <c r="B900" s="350" t="s">
        <v>1430</v>
      </c>
      <c r="C900" s="350" t="s">
        <v>274</v>
      </c>
    </row>
    <row r="901" spans="1:3" x14ac:dyDescent="0.25">
      <c r="A901" s="351">
        <v>232373</v>
      </c>
      <c r="B901" s="350" t="s">
        <v>1431</v>
      </c>
      <c r="C901" s="350" t="s">
        <v>274</v>
      </c>
    </row>
    <row r="902" spans="1:3" x14ac:dyDescent="0.25">
      <c r="A902" s="351">
        <v>232374</v>
      </c>
      <c r="B902" s="350" t="s">
        <v>1432</v>
      </c>
      <c r="C902" s="350" t="s">
        <v>274</v>
      </c>
    </row>
    <row r="903" spans="1:3" x14ac:dyDescent="0.25">
      <c r="A903" s="351">
        <v>232375</v>
      </c>
      <c r="B903" s="350" t="s">
        <v>1433</v>
      </c>
      <c r="C903" s="350" t="s">
        <v>274</v>
      </c>
    </row>
    <row r="904" spans="1:3" x14ac:dyDescent="0.25">
      <c r="A904" s="351">
        <v>232376</v>
      </c>
      <c r="B904" s="350" t="s">
        <v>1434</v>
      </c>
      <c r="C904" s="350" t="s">
        <v>274</v>
      </c>
    </row>
    <row r="905" spans="1:3" x14ac:dyDescent="0.25">
      <c r="A905" s="351">
        <v>232377</v>
      </c>
      <c r="B905" s="350" t="s">
        <v>1435</v>
      </c>
      <c r="C905" s="350" t="s">
        <v>1436</v>
      </c>
    </row>
    <row r="906" spans="1:3" x14ac:dyDescent="0.25">
      <c r="A906" s="351">
        <v>232378</v>
      </c>
      <c r="B906" s="350" t="s">
        <v>1437</v>
      </c>
      <c r="C906" s="350" t="s">
        <v>274</v>
      </c>
    </row>
    <row r="907" spans="1:3" x14ac:dyDescent="0.25">
      <c r="A907" s="351">
        <v>232379</v>
      </c>
      <c r="B907" s="350" t="s">
        <v>1438</v>
      </c>
      <c r="C907" s="350" t="s">
        <v>274</v>
      </c>
    </row>
    <row r="908" spans="1:3" x14ac:dyDescent="0.25">
      <c r="A908" s="351">
        <v>23238</v>
      </c>
      <c r="B908" s="350" t="s">
        <v>1439</v>
      </c>
      <c r="C908" s="350" t="s">
        <v>274</v>
      </c>
    </row>
    <row r="909" spans="1:3" x14ac:dyDescent="0.25">
      <c r="A909" s="351">
        <v>232381</v>
      </c>
      <c r="B909" s="350" t="s">
        <v>1440</v>
      </c>
      <c r="C909" s="350" t="s">
        <v>274</v>
      </c>
    </row>
    <row r="910" spans="1:3" x14ac:dyDescent="0.25">
      <c r="A910" s="351">
        <v>232382</v>
      </c>
      <c r="B910" s="350" t="s">
        <v>1441</v>
      </c>
      <c r="C910" s="350" t="s">
        <v>274</v>
      </c>
    </row>
    <row r="911" spans="1:3" x14ac:dyDescent="0.25">
      <c r="A911" s="351">
        <v>232389</v>
      </c>
      <c r="B911" s="350" t="s">
        <v>1442</v>
      </c>
      <c r="C911" s="350" t="s">
        <v>274</v>
      </c>
    </row>
    <row r="912" spans="1:3" x14ac:dyDescent="0.25">
      <c r="A912" s="351">
        <v>23239</v>
      </c>
      <c r="B912" s="350" t="s">
        <v>96</v>
      </c>
      <c r="C912" s="350" t="s">
        <v>274</v>
      </c>
    </row>
    <row r="913" spans="1:3" x14ac:dyDescent="0.25">
      <c r="A913" s="351">
        <v>232391</v>
      </c>
      <c r="B913" s="350" t="s">
        <v>1443</v>
      </c>
      <c r="C913" s="350" t="s">
        <v>1444</v>
      </c>
    </row>
    <row r="914" spans="1:3" x14ac:dyDescent="0.25">
      <c r="A914" s="351">
        <v>232392</v>
      </c>
      <c r="B914" s="350" t="s">
        <v>1445</v>
      </c>
      <c r="C914" s="350" t="s">
        <v>274</v>
      </c>
    </row>
    <row r="915" spans="1:3" x14ac:dyDescent="0.25">
      <c r="A915" s="351">
        <v>232393</v>
      </c>
      <c r="B915" s="350" t="s">
        <v>1446</v>
      </c>
      <c r="C915" s="350" t="s">
        <v>274</v>
      </c>
    </row>
    <row r="916" spans="1:3" x14ac:dyDescent="0.25">
      <c r="A916" s="351">
        <v>232394</v>
      </c>
      <c r="B916" s="350" t="s">
        <v>1447</v>
      </c>
      <c r="C916" s="350" t="s">
        <v>274</v>
      </c>
    </row>
    <row r="917" spans="1:3" x14ac:dyDescent="0.25">
      <c r="A917" s="351">
        <v>232395</v>
      </c>
      <c r="B917" s="350" t="s">
        <v>1448</v>
      </c>
      <c r="C917" s="350" t="s">
        <v>274</v>
      </c>
    </row>
    <row r="918" spans="1:3" x14ac:dyDescent="0.25">
      <c r="A918" s="351">
        <v>232396</v>
      </c>
      <c r="B918" s="350" t="s">
        <v>1449</v>
      </c>
      <c r="C918" s="350" t="s">
        <v>274</v>
      </c>
    </row>
    <row r="919" spans="1:3" x14ac:dyDescent="0.25">
      <c r="A919" s="351">
        <v>232398</v>
      </c>
      <c r="B919" s="350" t="s">
        <v>1450</v>
      </c>
      <c r="C919" s="350" t="s">
        <v>274</v>
      </c>
    </row>
    <row r="920" spans="1:3" x14ac:dyDescent="0.25">
      <c r="A920" s="351">
        <v>232399</v>
      </c>
      <c r="B920" s="350" t="s">
        <v>1451</v>
      </c>
      <c r="C920" s="350" t="s">
        <v>274</v>
      </c>
    </row>
    <row r="921" spans="1:3" x14ac:dyDescent="0.25">
      <c r="A921" s="349">
        <v>2324</v>
      </c>
      <c r="B921" s="350" t="s">
        <v>1452</v>
      </c>
      <c r="C921" s="350" t="s">
        <v>274</v>
      </c>
    </row>
    <row r="922" spans="1:3" x14ac:dyDescent="0.25">
      <c r="A922" s="351">
        <v>23241</v>
      </c>
      <c r="B922" s="350" t="s">
        <v>1452</v>
      </c>
      <c r="C922" s="350" t="s">
        <v>274</v>
      </c>
    </row>
    <row r="923" spans="1:3" x14ac:dyDescent="0.25">
      <c r="A923" s="351">
        <v>232411</v>
      </c>
      <c r="B923" s="350" t="s">
        <v>1453</v>
      </c>
      <c r="C923" s="350" t="s">
        <v>274</v>
      </c>
    </row>
    <row r="924" spans="1:3" x14ac:dyDescent="0.25">
      <c r="A924" s="351">
        <v>232412</v>
      </c>
      <c r="B924" s="350" t="s">
        <v>1454</v>
      </c>
      <c r="C924" s="350" t="s">
        <v>274</v>
      </c>
    </row>
    <row r="925" spans="1:3" x14ac:dyDescent="0.25">
      <c r="A925" s="349">
        <v>2329</v>
      </c>
      <c r="B925" s="350" t="s">
        <v>20</v>
      </c>
      <c r="C925" s="350" t="s">
        <v>274</v>
      </c>
    </row>
    <row r="926" spans="1:3" x14ac:dyDescent="0.25">
      <c r="A926" s="351">
        <v>23291</v>
      </c>
      <c r="B926" s="350" t="s">
        <v>100</v>
      </c>
      <c r="C926" s="350" t="s">
        <v>274</v>
      </c>
    </row>
    <row r="927" spans="1:3" x14ac:dyDescent="0.25">
      <c r="A927" s="351">
        <v>232911</v>
      </c>
      <c r="B927" s="350" t="s">
        <v>1455</v>
      </c>
      <c r="C927" s="350" t="s">
        <v>1456</v>
      </c>
    </row>
    <row r="928" spans="1:3" x14ac:dyDescent="0.25">
      <c r="A928" s="351">
        <v>232912</v>
      </c>
      <c r="B928" s="350" t="s">
        <v>1457</v>
      </c>
      <c r="C928" s="350" t="s">
        <v>274</v>
      </c>
    </row>
    <row r="929" spans="1:3" x14ac:dyDescent="0.25">
      <c r="A929" s="351">
        <v>232913</v>
      </c>
      <c r="B929" s="350" t="s">
        <v>1458</v>
      </c>
      <c r="C929" s="350" t="s">
        <v>274</v>
      </c>
    </row>
    <row r="930" spans="1:3" x14ac:dyDescent="0.25">
      <c r="A930" s="351">
        <v>232914</v>
      </c>
      <c r="B930" s="350" t="s">
        <v>1459</v>
      </c>
      <c r="C930" s="350" t="s">
        <v>1460</v>
      </c>
    </row>
    <row r="931" spans="1:3" x14ac:dyDescent="0.25">
      <c r="A931" s="351">
        <v>232919</v>
      </c>
      <c r="B931" s="350" t="s">
        <v>1461</v>
      </c>
      <c r="C931" s="350" t="s">
        <v>274</v>
      </c>
    </row>
    <row r="932" spans="1:3" x14ac:dyDescent="0.25">
      <c r="A932" s="351">
        <v>23292</v>
      </c>
      <c r="B932" s="350" t="s">
        <v>18</v>
      </c>
      <c r="C932" s="350" t="s">
        <v>274</v>
      </c>
    </row>
    <row r="933" spans="1:3" x14ac:dyDescent="0.25">
      <c r="A933" s="351">
        <v>232921</v>
      </c>
      <c r="B933" s="350" t="s">
        <v>1462</v>
      </c>
      <c r="C933" s="350" t="s">
        <v>274</v>
      </c>
    </row>
    <row r="934" spans="1:3" x14ac:dyDescent="0.25">
      <c r="A934" s="351">
        <v>232922</v>
      </c>
      <c r="B934" s="350" t="s">
        <v>1463</v>
      </c>
      <c r="C934" s="350" t="s">
        <v>274</v>
      </c>
    </row>
    <row r="935" spans="1:3" x14ac:dyDescent="0.25">
      <c r="A935" s="351">
        <v>232923</v>
      </c>
      <c r="B935" s="350" t="s">
        <v>1464</v>
      </c>
      <c r="C935" s="350" t="s">
        <v>274</v>
      </c>
    </row>
    <row r="936" spans="1:3" x14ac:dyDescent="0.25">
      <c r="A936" s="351">
        <v>23293</v>
      </c>
      <c r="B936" s="350" t="s">
        <v>19</v>
      </c>
      <c r="C936" s="350" t="s">
        <v>274</v>
      </c>
    </row>
    <row r="937" spans="1:3" x14ac:dyDescent="0.25">
      <c r="A937" s="351">
        <v>232931</v>
      </c>
      <c r="B937" s="350" t="s">
        <v>1465</v>
      </c>
      <c r="C937" s="350" t="s">
        <v>274</v>
      </c>
    </row>
    <row r="938" spans="1:3" x14ac:dyDescent="0.25">
      <c r="A938" s="351">
        <v>23294</v>
      </c>
      <c r="B938" s="350" t="s">
        <v>101</v>
      </c>
      <c r="C938" s="350" t="s">
        <v>274</v>
      </c>
    </row>
    <row r="939" spans="1:3" x14ac:dyDescent="0.25">
      <c r="A939" s="351">
        <v>232941</v>
      </c>
      <c r="B939" s="350" t="s">
        <v>1466</v>
      </c>
      <c r="C939" s="350" t="s">
        <v>274</v>
      </c>
    </row>
    <row r="940" spans="1:3" x14ac:dyDescent="0.25">
      <c r="A940" s="351">
        <v>232942</v>
      </c>
      <c r="B940" s="350" t="s">
        <v>1467</v>
      </c>
      <c r="C940" s="350" t="s">
        <v>274</v>
      </c>
    </row>
    <row r="941" spans="1:3" x14ac:dyDescent="0.25">
      <c r="A941" s="351">
        <v>232943</v>
      </c>
      <c r="B941" s="350" t="s">
        <v>1468</v>
      </c>
      <c r="C941" s="350" t="s">
        <v>274</v>
      </c>
    </row>
    <row r="942" spans="1:3" x14ac:dyDescent="0.25">
      <c r="A942" s="351">
        <v>23295</v>
      </c>
      <c r="B942" s="350" t="s">
        <v>1469</v>
      </c>
      <c r="C942" s="350" t="s">
        <v>274</v>
      </c>
    </row>
    <row r="943" spans="1:3" x14ac:dyDescent="0.25">
      <c r="A943" s="351">
        <v>232951</v>
      </c>
      <c r="B943" s="350" t="s">
        <v>1470</v>
      </c>
      <c r="C943" s="350" t="s">
        <v>274</v>
      </c>
    </row>
    <row r="944" spans="1:3" x14ac:dyDescent="0.25">
      <c r="A944" s="351">
        <v>232952</v>
      </c>
      <c r="B944" s="350" t="s">
        <v>1471</v>
      </c>
      <c r="C944" s="350" t="s">
        <v>274</v>
      </c>
    </row>
    <row r="945" spans="1:3" x14ac:dyDescent="0.25">
      <c r="A945" s="351">
        <v>232953</v>
      </c>
      <c r="B945" s="350" t="s">
        <v>1472</v>
      </c>
      <c r="C945" s="350" t="s">
        <v>274</v>
      </c>
    </row>
    <row r="946" spans="1:3" x14ac:dyDescent="0.25">
      <c r="A946" s="351">
        <v>232955</v>
      </c>
      <c r="B946" s="350" t="s">
        <v>1473</v>
      </c>
      <c r="C946" s="350" t="s">
        <v>1474</v>
      </c>
    </row>
    <row r="947" spans="1:3" x14ac:dyDescent="0.25">
      <c r="A947" s="351">
        <v>232959</v>
      </c>
      <c r="B947" s="350" t="s">
        <v>1475</v>
      </c>
      <c r="C947" s="350" t="s">
        <v>274</v>
      </c>
    </row>
    <row r="948" spans="1:3" x14ac:dyDescent="0.25">
      <c r="A948" s="351">
        <v>23296</v>
      </c>
      <c r="B948" s="350" t="s">
        <v>1476</v>
      </c>
      <c r="C948" s="350" t="s">
        <v>274</v>
      </c>
    </row>
    <row r="949" spans="1:3" x14ac:dyDescent="0.25">
      <c r="A949" s="351">
        <v>232961</v>
      </c>
      <c r="B949" s="350" t="s">
        <v>1477</v>
      </c>
      <c r="C949" s="350" t="s">
        <v>274</v>
      </c>
    </row>
    <row r="950" spans="1:3" x14ac:dyDescent="0.25">
      <c r="A950" s="351">
        <v>23299</v>
      </c>
      <c r="B950" s="350" t="s">
        <v>20</v>
      </c>
      <c r="C950" s="350" t="s">
        <v>274</v>
      </c>
    </row>
    <row r="951" spans="1:3" x14ac:dyDescent="0.25">
      <c r="A951" s="351">
        <v>232991</v>
      </c>
      <c r="B951" s="350" t="s">
        <v>1478</v>
      </c>
      <c r="C951" s="350" t="s">
        <v>274</v>
      </c>
    </row>
    <row r="952" spans="1:3" x14ac:dyDescent="0.25">
      <c r="A952" s="351">
        <v>232999</v>
      </c>
      <c r="B952" s="350" t="s">
        <v>1479</v>
      </c>
      <c r="C952" s="350" t="s">
        <v>274</v>
      </c>
    </row>
    <row r="953" spans="1:3" x14ac:dyDescent="0.25">
      <c r="A953" s="349">
        <v>234</v>
      </c>
      <c r="B953" s="350" t="s">
        <v>1480</v>
      </c>
      <c r="C953" s="350" t="s">
        <v>274</v>
      </c>
    </row>
    <row r="954" spans="1:3" x14ac:dyDescent="0.25">
      <c r="A954" s="349">
        <v>2341</v>
      </c>
      <c r="B954" s="350" t="s">
        <v>1481</v>
      </c>
      <c r="C954" s="350" t="s">
        <v>274</v>
      </c>
    </row>
    <row r="955" spans="1:3" x14ac:dyDescent="0.25">
      <c r="A955" s="351">
        <v>23411</v>
      </c>
      <c r="B955" s="350" t="s">
        <v>1482</v>
      </c>
      <c r="C955" s="350" t="s">
        <v>274</v>
      </c>
    </row>
    <row r="956" spans="1:3" x14ac:dyDescent="0.25">
      <c r="A956" s="351">
        <v>234111</v>
      </c>
      <c r="B956" s="350" t="s">
        <v>1483</v>
      </c>
      <c r="C956" s="350" t="s">
        <v>274</v>
      </c>
    </row>
    <row r="957" spans="1:3" x14ac:dyDescent="0.25">
      <c r="A957" s="351">
        <v>234112</v>
      </c>
      <c r="B957" s="350" t="s">
        <v>1484</v>
      </c>
      <c r="C957" s="350" t="s">
        <v>274</v>
      </c>
    </row>
    <row r="958" spans="1:3" x14ac:dyDescent="0.25">
      <c r="A958" s="351">
        <v>23412</v>
      </c>
      <c r="B958" s="350" t="s">
        <v>1485</v>
      </c>
      <c r="C958" s="350" t="s">
        <v>274</v>
      </c>
    </row>
    <row r="959" spans="1:3" x14ac:dyDescent="0.25">
      <c r="A959" s="351">
        <v>234121</v>
      </c>
      <c r="B959" s="350" t="s">
        <v>1486</v>
      </c>
      <c r="C959" s="350" t="s">
        <v>274</v>
      </c>
    </row>
    <row r="960" spans="1:3" x14ac:dyDescent="0.25">
      <c r="A960" s="351">
        <v>234122</v>
      </c>
      <c r="B960" s="350" t="s">
        <v>1487</v>
      </c>
      <c r="C960" s="350" t="s">
        <v>274</v>
      </c>
    </row>
    <row r="961" spans="1:3" x14ac:dyDescent="0.25">
      <c r="A961" s="351">
        <v>23413</v>
      </c>
      <c r="B961" s="350" t="s">
        <v>1488</v>
      </c>
      <c r="C961" s="350" t="s">
        <v>274</v>
      </c>
    </row>
    <row r="962" spans="1:3" x14ac:dyDescent="0.25">
      <c r="A962" s="351">
        <v>234131</v>
      </c>
      <c r="B962" s="350" t="s">
        <v>1489</v>
      </c>
      <c r="C962" s="350" t="s">
        <v>274</v>
      </c>
    </row>
    <row r="963" spans="1:3" x14ac:dyDescent="0.25">
      <c r="A963" s="351">
        <v>234132</v>
      </c>
      <c r="B963" s="350" t="s">
        <v>1490</v>
      </c>
      <c r="C963" s="350" t="s">
        <v>274</v>
      </c>
    </row>
    <row r="964" spans="1:3" x14ac:dyDescent="0.25">
      <c r="A964" s="351">
        <v>23419</v>
      </c>
      <c r="B964" s="350" t="s">
        <v>1491</v>
      </c>
      <c r="C964" s="350" t="s">
        <v>274</v>
      </c>
    </row>
    <row r="965" spans="1:3" x14ac:dyDescent="0.25">
      <c r="A965" s="351">
        <v>234191</v>
      </c>
      <c r="B965" s="350" t="s">
        <v>1492</v>
      </c>
      <c r="C965" s="350" t="s">
        <v>274</v>
      </c>
    </row>
    <row r="966" spans="1:3" x14ac:dyDescent="0.25">
      <c r="A966" s="351">
        <v>234192</v>
      </c>
      <c r="B966" s="350" t="s">
        <v>1493</v>
      </c>
      <c r="C966" s="350" t="s">
        <v>274</v>
      </c>
    </row>
    <row r="967" spans="1:3" x14ac:dyDescent="0.25">
      <c r="A967" s="349">
        <v>2342</v>
      </c>
      <c r="B967" s="350" t="s">
        <v>1494</v>
      </c>
      <c r="C967" s="350" t="s">
        <v>274</v>
      </c>
    </row>
    <row r="968" spans="1:3" x14ac:dyDescent="0.25">
      <c r="A968" s="351">
        <v>23421</v>
      </c>
      <c r="B968" s="350" t="s">
        <v>1495</v>
      </c>
      <c r="C968" s="350" t="s">
        <v>1496</v>
      </c>
    </row>
    <row r="969" spans="1:3" x14ac:dyDescent="0.25">
      <c r="A969" s="351">
        <v>234213</v>
      </c>
      <c r="B969" s="350" t="s">
        <v>1497</v>
      </c>
      <c r="C969" s="350" t="s">
        <v>274</v>
      </c>
    </row>
    <row r="970" spans="1:3" x14ac:dyDescent="0.25">
      <c r="A970" s="351">
        <v>234214</v>
      </c>
      <c r="B970" s="350" t="s">
        <v>1498</v>
      </c>
      <c r="C970" s="350" t="s">
        <v>274</v>
      </c>
    </row>
    <row r="971" spans="1:3" x14ac:dyDescent="0.25">
      <c r="A971" s="351">
        <v>234215</v>
      </c>
      <c r="B971" s="350" t="s">
        <v>1499</v>
      </c>
      <c r="C971" s="350" t="s">
        <v>274</v>
      </c>
    </row>
    <row r="972" spans="1:3" x14ac:dyDescent="0.25">
      <c r="A972" s="351">
        <v>234216</v>
      </c>
      <c r="B972" s="350" t="s">
        <v>1500</v>
      </c>
      <c r="C972" s="350" t="s">
        <v>274</v>
      </c>
    </row>
    <row r="973" spans="1:3" x14ac:dyDescent="0.25">
      <c r="A973" s="351">
        <v>23422</v>
      </c>
      <c r="B973" s="350" t="s">
        <v>1501</v>
      </c>
      <c r="C973" s="350" t="s">
        <v>274</v>
      </c>
    </row>
    <row r="974" spans="1:3" x14ac:dyDescent="0.25">
      <c r="A974" s="351">
        <v>234222</v>
      </c>
      <c r="B974" s="350" t="s">
        <v>1502</v>
      </c>
      <c r="C974" s="350" t="s">
        <v>1229</v>
      </c>
    </row>
    <row r="975" spans="1:3" x14ac:dyDescent="0.25">
      <c r="A975" s="351">
        <v>234223</v>
      </c>
      <c r="B975" s="350" t="s">
        <v>1503</v>
      </c>
      <c r="C975" s="350" t="s">
        <v>1504</v>
      </c>
    </row>
    <row r="976" spans="1:3" x14ac:dyDescent="0.25">
      <c r="A976" s="351">
        <v>234224</v>
      </c>
      <c r="B976" s="350" t="s">
        <v>1505</v>
      </c>
      <c r="C976" s="350" t="s">
        <v>1506</v>
      </c>
    </row>
    <row r="977" spans="1:3" x14ac:dyDescent="0.25">
      <c r="A977" s="351">
        <v>23423</v>
      </c>
      <c r="B977" s="350" t="s">
        <v>1507</v>
      </c>
      <c r="C977" s="350" t="s">
        <v>1508</v>
      </c>
    </row>
    <row r="978" spans="1:3" x14ac:dyDescent="0.25">
      <c r="A978" s="351">
        <v>234233</v>
      </c>
      <c r="B978" s="350" t="s">
        <v>1509</v>
      </c>
      <c r="C978" s="350" t="s">
        <v>1510</v>
      </c>
    </row>
    <row r="979" spans="1:3" x14ac:dyDescent="0.25">
      <c r="A979" s="351">
        <v>234234</v>
      </c>
      <c r="B979" s="350" t="s">
        <v>1511</v>
      </c>
      <c r="C979" s="350" t="s">
        <v>1510</v>
      </c>
    </row>
    <row r="980" spans="1:3" x14ac:dyDescent="0.25">
      <c r="A980" s="351">
        <v>234235</v>
      </c>
      <c r="B980" s="350" t="s">
        <v>1512</v>
      </c>
      <c r="C980" s="350" t="s">
        <v>1513</v>
      </c>
    </row>
    <row r="981" spans="1:3" x14ac:dyDescent="0.25">
      <c r="A981" s="351">
        <v>234236</v>
      </c>
      <c r="B981" s="350" t="s">
        <v>1514</v>
      </c>
      <c r="C981" s="350" t="s">
        <v>274</v>
      </c>
    </row>
    <row r="982" spans="1:3" x14ac:dyDescent="0.25">
      <c r="A982" s="351">
        <v>234237</v>
      </c>
      <c r="B982" s="350" t="s">
        <v>1515</v>
      </c>
      <c r="C982" s="350" t="s">
        <v>1516</v>
      </c>
    </row>
    <row r="983" spans="1:3" x14ac:dyDescent="0.25">
      <c r="A983" s="351">
        <v>234238</v>
      </c>
      <c r="B983" s="350" t="s">
        <v>1517</v>
      </c>
      <c r="C983" s="350" t="s">
        <v>1518</v>
      </c>
    </row>
    <row r="984" spans="1:3" x14ac:dyDescent="0.25">
      <c r="A984" s="351">
        <v>23425</v>
      </c>
      <c r="B984" s="350" t="s">
        <v>1519</v>
      </c>
      <c r="C984" s="350" t="s">
        <v>1520</v>
      </c>
    </row>
    <row r="985" spans="1:3" x14ac:dyDescent="0.25">
      <c r="A985" s="351">
        <v>234251</v>
      </c>
      <c r="B985" s="350" t="s">
        <v>1521</v>
      </c>
      <c r="C985" s="350" t="s">
        <v>274</v>
      </c>
    </row>
    <row r="986" spans="1:3" x14ac:dyDescent="0.25">
      <c r="A986" s="351">
        <v>23426</v>
      </c>
      <c r="B986" s="350" t="s">
        <v>1522</v>
      </c>
      <c r="C986" s="350" t="s">
        <v>1229</v>
      </c>
    </row>
    <row r="987" spans="1:3" x14ac:dyDescent="0.25">
      <c r="A987" s="351">
        <v>234261</v>
      </c>
      <c r="B987" s="350" t="s">
        <v>1523</v>
      </c>
      <c r="C987" s="350" t="s">
        <v>1229</v>
      </c>
    </row>
    <row r="988" spans="1:3" x14ac:dyDescent="0.25">
      <c r="A988" s="351">
        <v>23427</v>
      </c>
      <c r="B988" s="350" t="s">
        <v>1524</v>
      </c>
      <c r="C988" s="350" t="s">
        <v>1227</v>
      </c>
    </row>
    <row r="989" spans="1:3" x14ac:dyDescent="0.25">
      <c r="A989" s="351">
        <v>234273</v>
      </c>
      <c r="B989" s="350" t="s">
        <v>1525</v>
      </c>
      <c r="C989" s="350" t="s">
        <v>1510</v>
      </c>
    </row>
    <row r="990" spans="1:3" x14ac:dyDescent="0.25">
      <c r="A990" s="351">
        <v>234274</v>
      </c>
      <c r="B990" s="350" t="s">
        <v>1526</v>
      </c>
      <c r="C990" s="350" t="s">
        <v>274</v>
      </c>
    </row>
    <row r="991" spans="1:3" x14ac:dyDescent="0.25">
      <c r="A991" s="351">
        <v>234275</v>
      </c>
      <c r="B991" s="350" t="s">
        <v>1527</v>
      </c>
      <c r="C991" s="350" t="s">
        <v>1516</v>
      </c>
    </row>
    <row r="992" spans="1:3" x14ac:dyDescent="0.25">
      <c r="A992" s="351">
        <v>234276</v>
      </c>
      <c r="B992" s="350" t="s">
        <v>1528</v>
      </c>
      <c r="C992" s="350" t="s">
        <v>274</v>
      </c>
    </row>
    <row r="993" spans="1:3" x14ac:dyDescent="0.25">
      <c r="A993" s="351">
        <v>23428</v>
      </c>
      <c r="B993" s="350" t="s">
        <v>1529</v>
      </c>
      <c r="C993" s="350" t="s">
        <v>274</v>
      </c>
    </row>
    <row r="994" spans="1:3" x14ac:dyDescent="0.25">
      <c r="A994" s="351">
        <v>234281</v>
      </c>
      <c r="B994" s="350" t="s">
        <v>1530</v>
      </c>
      <c r="C994" s="350" t="s">
        <v>274</v>
      </c>
    </row>
    <row r="995" spans="1:3" x14ac:dyDescent="0.25">
      <c r="A995" s="351">
        <v>234282</v>
      </c>
      <c r="B995" s="350" t="s">
        <v>1531</v>
      </c>
      <c r="C995" s="350" t="s">
        <v>274</v>
      </c>
    </row>
    <row r="996" spans="1:3" x14ac:dyDescent="0.25">
      <c r="A996" s="351">
        <v>234283</v>
      </c>
      <c r="B996" s="350" t="s">
        <v>1532</v>
      </c>
      <c r="C996" s="350" t="s">
        <v>274</v>
      </c>
    </row>
    <row r="997" spans="1:3" x14ac:dyDescent="0.25">
      <c r="A997" s="351">
        <v>234284</v>
      </c>
      <c r="B997" s="350" t="s">
        <v>1533</v>
      </c>
      <c r="C997" s="350" t="s">
        <v>274</v>
      </c>
    </row>
    <row r="998" spans="1:3" x14ac:dyDescent="0.25">
      <c r="A998" s="351">
        <v>234285</v>
      </c>
      <c r="B998" s="350" t="s">
        <v>1534</v>
      </c>
      <c r="C998" s="350" t="s">
        <v>274</v>
      </c>
    </row>
    <row r="999" spans="1:3" x14ac:dyDescent="0.25">
      <c r="A999" s="351">
        <v>234286</v>
      </c>
      <c r="B999" s="350" t="s">
        <v>1535</v>
      </c>
      <c r="C999" s="350" t="s">
        <v>1536</v>
      </c>
    </row>
    <row r="1000" spans="1:3" x14ac:dyDescent="0.25">
      <c r="A1000" s="351">
        <v>234287</v>
      </c>
      <c r="B1000" s="350" t="s">
        <v>1537</v>
      </c>
      <c r="C1000" s="350" t="s">
        <v>1538</v>
      </c>
    </row>
    <row r="1001" spans="1:3" x14ac:dyDescent="0.25">
      <c r="A1001" s="349">
        <v>2343</v>
      </c>
      <c r="B1001" s="350" t="s">
        <v>1539</v>
      </c>
      <c r="C1001" s="350" t="s">
        <v>274</v>
      </c>
    </row>
    <row r="1002" spans="1:3" x14ac:dyDescent="0.25">
      <c r="A1002" s="351">
        <v>23431</v>
      </c>
      <c r="B1002" s="350" t="s">
        <v>1540</v>
      </c>
      <c r="C1002" s="350" t="s">
        <v>274</v>
      </c>
    </row>
    <row r="1003" spans="1:3" x14ac:dyDescent="0.25">
      <c r="A1003" s="351">
        <v>234311</v>
      </c>
      <c r="B1003" s="350" t="s">
        <v>1541</v>
      </c>
      <c r="C1003" s="350" t="s">
        <v>274</v>
      </c>
    </row>
    <row r="1004" spans="1:3" x14ac:dyDescent="0.25">
      <c r="A1004" s="351">
        <v>234312</v>
      </c>
      <c r="B1004" s="350" t="s">
        <v>1542</v>
      </c>
      <c r="C1004" s="350" t="s">
        <v>274</v>
      </c>
    </row>
    <row r="1005" spans="1:3" x14ac:dyDescent="0.25">
      <c r="A1005" s="351">
        <v>23432</v>
      </c>
      <c r="B1005" s="350" t="s">
        <v>1543</v>
      </c>
      <c r="C1005" s="350" t="s">
        <v>1544</v>
      </c>
    </row>
    <row r="1006" spans="1:3" x14ac:dyDescent="0.25">
      <c r="A1006" s="351">
        <v>234321</v>
      </c>
      <c r="B1006" s="350" t="s">
        <v>1545</v>
      </c>
      <c r="C1006" s="350" t="s">
        <v>274</v>
      </c>
    </row>
    <row r="1007" spans="1:3" x14ac:dyDescent="0.25">
      <c r="A1007" s="351">
        <v>234324</v>
      </c>
      <c r="B1007" s="350" t="s">
        <v>1546</v>
      </c>
      <c r="C1007" s="350" t="s">
        <v>274</v>
      </c>
    </row>
    <row r="1008" spans="1:3" x14ac:dyDescent="0.25">
      <c r="A1008" s="351">
        <v>23433</v>
      </c>
      <c r="B1008" s="350" t="s">
        <v>1547</v>
      </c>
      <c r="C1008" s="350" t="s">
        <v>274</v>
      </c>
    </row>
    <row r="1009" spans="1:3" x14ac:dyDescent="0.25">
      <c r="A1009" s="351">
        <v>234331</v>
      </c>
      <c r="B1009" s="350" t="s">
        <v>1548</v>
      </c>
      <c r="C1009" s="350" t="s">
        <v>274</v>
      </c>
    </row>
    <row r="1010" spans="1:3" x14ac:dyDescent="0.25">
      <c r="A1010" s="351">
        <v>234332</v>
      </c>
      <c r="B1010" s="350" t="s">
        <v>1549</v>
      </c>
      <c r="C1010" s="350" t="s">
        <v>274</v>
      </c>
    </row>
    <row r="1011" spans="1:3" x14ac:dyDescent="0.25">
      <c r="A1011" s="351">
        <v>234333</v>
      </c>
      <c r="B1011" s="350" t="s">
        <v>1550</v>
      </c>
      <c r="C1011" s="350" t="s">
        <v>274</v>
      </c>
    </row>
    <row r="1012" spans="1:3" x14ac:dyDescent="0.25">
      <c r="A1012" s="351">
        <v>234339</v>
      </c>
      <c r="B1012" s="350" t="s">
        <v>1551</v>
      </c>
      <c r="C1012" s="350" t="s">
        <v>274</v>
      </c>
    </row>
    <row r="1013" spans="1:3" x14ac:dyDescent="0.25">
      <c r="A1013" s="351">
        <v>23434</v>
      </c>
      <c r="B1013" s="350" t="s">
        <v>1552</v>
      </c>
      <c r="C1013" s="350" t="s">
        <v>274</v>
      </c>
    </row>
    <row r="1014" spans="1:3" x14ac:dyDescent="0.25">
      <c r="A1014" s="351">
        <v>234341</v>
      </c>
      <c r="B1014" s="350" t="s">
        <v>1553</v>
      </c>
      <c r="C1014" s="350" t="s">
        <v>274</v>
      </c>
    </row>
    <row r="1015" spans="1:3" x14ac:dyDescent="0.25">
      <c r="A1015" s="351">
        <v>234342</v>
      </c>
      <c r="B1015" s="350" t="s">
        <v>1554</v>
      </c>
      <c r="C1015" s="350" t="s">
        <v>274</v>
      </c>
    </row>
    <row r="1016" spans="1:3" x14ac:dyDescent="0.25">
      <c r="A1016" s="351">
        <v>234349</v>
      </c>
      <c r="B1016" s="350" t="s">
        <v>1555</v>
      </c>
      <c r="C1016" s="350" t="s">
        <v>274</v>
      </c>
    </row>
    <row r="1017" spans="1:3" x14ac:dyDescent="0.25">
      <c r="A1017" s="351">
        <v>23439</v>
      </c>
      <c r="B1017" s="350" t="s">
        <v>1556</v>
      </c>
      <c r="C1017" s="350" t="s">
        <v>274</v>
      </c>
    </row>
    <row r="1018" spans="1:3" x14ac:dyDescent="0.25">
      <c r="A1018" s="349">
        <v>235</v>
      </c>
      <c r="B1018" s="350" t="s">
        <v>1557</v>
      </c>
      <c r="C1018" s="350" t="s">
        <v>274</v>
      </c>
    </row>
    <row r="1019" spans="1:3" x14ac:dyDescent="0.25">
      <c r="A1019" s="349">
        <v>2351</v>
      </c>
      <c r="B1019" s="350" t="s">
        <v>1558</v>
      </c>
      <c r="C1019" s="350" t="s">
        <v>274</v>
      </c>
    </row>
    <row r="1020" spans="1:3" x14ac:dyDescent="0.25">
      <c r="A1020" s="351">
        <v>23511</v>
      </c>
      <c r="B1020" s="350" t="s">
        <v>1559</v>
      </c>
      <c r="C1020" s="350" t="s">
        <v>1560</v>
      </c>
    </row>
    <row r="1021" spans="1:3" x14ac:dyDescent="0.25">
      <c r="A1021" s="351">
        <v>235112</v>
      </c>
      <c r="B1021" s="350" t="s">
        <v>1561</v>
      </c>
      <c r="C1021" s="350" t="s">
        <v>274</v>
      </c>
    </row>
    <row r="1022" spans="1:3" x14ac:dyDescent="0.25">
      <c r="A1022" s="351">
        <v>235113</v>
      </c>
      <c r="B1022" s="350" t="s">
        <v>1562</v>
      </c>
      <c r="C1022" s="350" t="s">
        <v>274</v>
      </c>
    </row>
    <row r="1023" spans="1:3" x14ac:dyDescent="0.25">
      <c r="A1023" s="351">
        <v>235114</v>
      </c>
      <c r="B1023" s="350" t="s">
        <v>1563</v>
      </c>
      <c r="C1023" s="350" t="s">
        <v>274</v>
      </c>
    </row>
    <row r="1024" spans="1:3" x14ac:dyDescent="0.25">
      <c r="A1024" s="351">
        <v>23512</v>
      </c>
      <c r="B1024" s="350" t="s">
        <v>1558</v>
      </c>
      <c r="C1024" s="350" t="s">
        <v>274</v>
      </c>
    </row>
    <row r="1025" spans="1:3" x14ac:dyDescent="0.25">
      <c r="A1025" s="351">
        <v>235121</v>
      </c>
      <c r="B1025" s="350" t="s">
        <v>1558</v>
      </c>
      <c r="C1025" s="350" t="s">
        <v>274</v>
      </c>
    </row>
    <row r="1026" spans="1:3" x14ac:dyDescent="0.25">
      <c r="A1026" s="349">
        <v>2352</v>
      </c>
      <c r="B1026" s="350" t="s">
        <v>1564</v>
      </c>
      <c r="C1026" s="350" t="s">
        <v>1227</v>
      </c>
    </row>
    <row r="1027" spans="1:3" x14ac:dyDescent="0.25">
      <c r="A1027" s="351">
        <v>23521</v>
      </c>
      <c r="B1027" s="350" t="s">
        <v>1565</v>
      </c>
      <c r="C1027" s="350" t="s">
        <v>1227</v>
      </c>
    </row>
    <row r="1028" spans="1:3" x14ac:dyDescent="0.25">
      <c r="A1028" s="351">
        <v>235212</v>
      </c>
      <c r="B1028" s="350" t="s">
        <v>1566</v>
      </c>
      <c r="C1028" s="350" t="s">
        <v>274</v>
      </c>
    </row>
    <row r="1029" spans="1:3" x14ac:dyDescent="0.25">
      <c r="A1029" s="351">
        <v>235213</v>
      </c>
      <c r="B1029" s="350" t="s">
        <v>1567</v>
      </c>
      <c r="C1029" s="350" t="s">
        <v>274</v>
      </c>
    </row>
    <row r="1030" spans="1:3" x14ac:dyDescent="0.25">
      <c r="A1030" s="351">
        <v>235214</v>
      </c>
      <c r="B1030" s="350" t="s">
        <v>1568</v>
      </c>
      <c r="C1030" s="350" t="s">
        <v>1110</v>
      </c>
    </row>
    <row r="1031" spans="1:3" x14ac:dyDescent="0.25">
      <c r="A1031" s="351">
        <v>23522</v>
      </c>
      <c r="B1031" s="350" t="s">
        <v>1569</v>
      </c>
      <c r="C1031" s="350" t="s">
        <v>1110</v>
      </c>
    </row>
    <row r="1032" spans="1:3" x14ac:dyDescent="0.25">
      <c r="A1032" s="351">
        <v>235221</v>
      </c>
      <c r="B1032" s="350" t="s">
        <v>1570</v>
      </c>
      <c r="C1032" s="350" t="s">
        <v>274</v>
      </c>
    </row>
    <row r="1033" spans="1:3" x14ac:dyDescent="0.25">
      <c r="A1033" s="351">
        <v>23523</v>
      </c>
      <c r="B1033" s="350" t="s">
        <v>1571</v>
      </c>
      <c r="C1033" s="350" t="s">
        <v>274</v>
      </c>
    </row>
    <row r="1034" spans="1:3" x14ac:dyDescent="0.25">
      <c r="A1034" s="351">
        <v>235231</v>
      </c>
      <c r="B1034" s="350" t="s">
        <v>1572</v>
      </c>
      <c r="C1034" s="350" t="s">
        <v>274</v>
      </c>
    </row>
    <row r="1035" spans="1:3" x14ac:dyDescent="0.25">
      <c r="A1035" s="351">
        <v>235232</v>
      </c>
      <c r="B1035" s="350" t="s">
        <v>1573</v>
      </c>
      <c r="C1035" s="350" t="s">
        <v>274</v>
      </c>
    </row>
    <row r="1036" spans="1:3" x14ac:dyDescent="0.25">
      <c r="A1036" s="349">
        <v>2353</v>
      </c>
      <c r="B1036" s="350" t="s">
        <v>1574</v>
      </c>
      <c r="C1036" s="350" t="s">
        <v>1192</v>
      </c>
    </row>
    <row r="1037" spans="1:3" x14ac:dyDescent="0.25">
      <c r="A1037" s="351">
        <v>23531</v>
      </c>
      <c r="B1037" s="350" t="s">
        <v>1574</v>
      </c>
      <c r="C1037" s="350" t="s">
        <v>1192</v>
      </c>
    </row>
    <row r="1038" spans="1:3" x14ac:dyDescent="0.25">
      <c r="A1038" s="349">
        <v>237</v>
      </c>
      <c r="B1038" s="350" t="s">
        <v>1575</v>
      </c>
      <c r="C1038" s="350" t="s">
        <v>274</v>
      </c>
    </row>
    <row r="1039" spans="1:3" x14ac:dyDescent="0.25">
      <c r="A1039" s="349">
        <v>2371</v>
      </c>
      <c r="B1039" s="350" t="s">
        <v>1576</v>
      </c>
      <c r="C1039" s="350" t="s">
        <v>274</v>
      </c>
    </row>
    <row r="1040" spans="1:3" x14ac:dyDescent="0.25">
      <c r="A1040" s="351">
        <v>23711</v>
      </c>
      <c r="B1040" s="350" t="s">
        <v>1577</v>
      </c>
      <c r="C1040" s="350" t="s">
        <v>1578</v>
      </c>
    </row>
    <row r="1041" spans="1:3" x14ac:dyDescent="0.25">
      <c r="A1041" s="351">
        <v>237111</v>
      </c>
      <c r="B1041" s="350" t="s">
        <v>1579</v>
      </c>
      <c r="C1041" s="350" t="s">
        <v>274</v>
      </c>
    </row>
    <row r="1042" spans="1:3" x14ac:dyDescent="0.25">
      <c r="A1042" s="351">
        <v>237112</v>
      </c>
      <c r="B1042" s="350" t="s">
        <v>1580</v>
      </c>
      <c r="C1042" s="350" t="s">
        <v>274</v>
      </c>
    </row>
    <row r="1043" spans="1:3" x14ac:dyDescent="0.25">
      <c r="A1043" s="351">
        <v>237113</v>
      </c>
      <c r="B1043" s="350" t="s">
        <v>1581</v>
      </c>
      <c r="C1043" s="350" t="s">
        <v>274</v>
      </c>
    </row>
    <row r="1044" spans="1:3" x14ac:dyDescent="0.25">
      <c r="A1044" s="351">
        <v>237114</v>
      </c>
      <c r="B1044" s="350" t="s">
        <v>1582</v>
      </c>
      <c r="C1044" s="350" t="s">
        <v>274</v>
      </c>
    </row>
    <row r="1045" spans="1:3" x14ac:dyDescent="0.25">
      <c r="A1045" s="351">
        <v>237115</v>
      </c>
      <c r="B1045" s="350" t="s">
        <v>1583</v>
      </c>
      <c r="C1045" s="350" t="s">
        <v>274</v>
      </c>
    </row>
    <row r="1046" spans="1:3" x14ac:dyDescent="0.25">
      <c r="A1046" s="351">
        <v>237116</v>
      </c>
      <c r="B1046" s="350" t="s">
        <v>1584</v>
      </c>
      <c r="C1046" s="350" t="s">
        <v>274</v>
      </c>
    </row>
    <row r="1047" spans="1:3" x14ac:dyDescent="0.25">
      <c r="A1047" s="351">
        <v>237118</v>
      </c>
      <c r="B1047" s="350" t="s">
        <v>1585</v>
      </c>
      <c r="C1047" s="350" t="s">
        <v>274</v>
      </c>
    </row>
    <row r="1048" spans="1:3" x14ac:dyDescent="0.25">
      <c r="A1048" s="351">
        <v>237119</v>
      </c>
      <c r="B1048" s="350" t="s">
        <v>1586</v>
      </c>
      <c r="C1048" s="350" t="s">
        <v>274</v>
      </c>
    </row>
    <row r="1049" spans="1:3" x14ac:dyDescent="0.25">
      <c r="A1049" s="351">
        <v>23712</v>
      </c>
      <c r="B1049" s="350" t="s">
        <v>1587</v>
      </c>
      <c r="C1049" s="350" t="s">
        <v>1578</v>
      </c>
    </row>
    <row r="1050" spans="1:3" x14ac:dyDescent="0.25">
      <c r="A1050" s="351">
        <v>237121</v>
      </c>
      <c r="B1050" s="350" t="s">
        <v>1588</v>
      </c>
      <c r="C1050" s="350" t="s">
        <v>274</v>
      </c>
    </row>
    <row r="1051" spans="1:3" x14ac:dyDescent="0.25">
      <c r="A1051" s="351">
        <v>237122</v>
      </c>
      <c r="B1051" s="350" t="s">
        <v>1589</v>
      </c>
      <c r="C1051" s="350" t="s">
        <v>274</v>
      </c>
    </row>
    <row r="1052" spans="1:3" x14ac:dyDescent="0.25">
      <c r="A1052" s="351">
        <v>237123</v>
      </c>
      <c r="B1052" s="350" t="s">
        <v>1590</v>
      </c>
      <c r="C1052" s="350" t="s">
        <v>274</v>
      </c>
    </row>
    <row r="1053" spans="1:3" x14ac:dyDescent="0.25">
      <c r="A1053" s="351">
        <v>237124</v>
      </c>
      <c r="B1053" s="350" t="s">
        <v>1591</v>
      </c>
      <c r="C1053" s="350" t="s">
        <v>274</v>
      </c>
    </row>
    <row r="1054" spans="1:3" x14ac:dyDescent="0.25">
      <c r="A1054" s="351">
        <v>237129</v>
      </c>
      <c r="B1054" s="350" t="s">
        <v>1592</v>
      </c>
      <c r="C1054" s="350" t="s">
        <v>274</v>
      </c>
    </row>
    <row r="1055" spans="1:3" x14ac:dyDescent="0.25">
      <c r="A1055" s="351">
        <v>23713</v>
      </c>
      <c r="B1055" s="350" t="s">
        <v>1593</v>
      </c>
      <c r="C1055" s="350" t="s">
        <v>1594</v>
      </c>
    </row>
    <row r="1056" spans="1:3" x14ac:dyDescent="0.25">
      <c r="A1056" s="351">
        <v>237131</v>
      </c>
      <c r="B1056" s="350" t="s">
        <v>1579</v>
      </c>
      <c r="C1056" s="350" t="s">
        <v>274</v>
      </c>
    </row>
    <row r="1057" spans="1:3" x14ac:dyDescent="0.25">
      <c r="A1057" s="351">
        <v>237132</v>
      </c>
      <c r="B1057" s="350" t="s">
        <v>1580</v>
      </c>
      <c r="C1057" s="350" t="s">
        <v>274</v>
      </c>
    </row>
    <row r="1058" spans="1:3" x14ac:dyDescent="0.25">
      <c r="A1058" s="351">
        <v>237139</v>
      </c>
      <c r="B1058" s="350" t="s">
        <v>1586</v>
      </c>
      <c r="C1058" s="350" t="s">
        <v>274</v>
      </c>
    </row>
    <row r="1059" spans="1:3" x14ac:dyDescent="0.25">
      <c r="A1059" s="351">
        <v>23714</v>
      </c>
      <c r="B1059" s="350" t="s">
        <v>1595</v>
      </c>
      <c r="C1059" s="350" t="s">
        <v>1594</v>
      </c>
    </row>
    <row r="1060" spans="1:3" x14ac:dyDescent="0.25">
      <c r="A1060" s="351">
        <v>237141</v>
      </c>
      <c r="B1060" s="350" t="s">
        <v>1588</v>
      </c>
      <c r="C1060" s="350" t="s">
        <v>274</v>
      </c>
    </row>
    <row r="1061" spans="1:3" x14ac:dyDescent="0.25">
      <c r="A1061" s="351">
        <v>237143</v>
      </c>
      <c r="B1061" s="350" t="s">
        <v>1590</v>
      </c>
      <c r="C1061" s="350" t="s">
        <v>274</v>
      </c>
    </row>
    <row r="1062" spans="1:3" x14ac:dyDescent="0.25">
      <c r="A1062" s="351">
        <v>237144</v>
      </c>
      <c r="B1062" s="350" t="s">
        <v>1591</v>
      </c>
      <c r="C1062" s="350" t="s">
        <v>274</v>
      </c>
    </row>
    <row r="1063" spans="1:3" x14ac:dyDescent="0.25">
      <c r="A1063" s="351">
        <v>237149</v>
      </c>
      <c r="B1063" s="350" t="s">
        <v>1592</v>
      </c>
      <c r="C1063" s="350" t="s">
        <v>274</v>
      </c>
    </row>
    <row r="1064" spans="1:3" x14ac:dyDescent="0.25">
      <c r="A1064" s="351">
        <v>23715</v>
      </c>
      <c r="B1064" s="350" t="s">
        <v>1596</v>
      </c>
      <c r="C1064" s="350" t="s">
        <v>1597</v>
      </c>
    </row>
    <row r="1065" spans="1:3" x14ac:dyDescent="0.25">
      <c r="A1065" s="349">
        <v>2372</v>
      </c>
      <c r="B1065" s="350" t="s">
        <v>1598</v>
      </c>
      <c r="C1065" s="350" t="s">
        <v>274</v>
      </c>
    </row>
    <row r="1066" spans="1:3" x14ac:dyDescent="0.25">
      <c r="A1066" s="351">
        <v>23721</v>
      </c>
      <c r="B1066" s="350" t="s">
        <v>1599</v>
      </c>
      <c r="C1066" s="350" t="s">
        <v>274</v>
      </c>
    </row>
    <row r="1067" spans="1:3" x14ac:dyDescent="0.25">
      <c r="A1067" s="351">
        <v>237211</v>
      </c>
      <c r="B1067" s="350" t="s">
        <v>1600</v>
      </c>
      <c r="C1067" s="350" t="s">
        <v>274</v>
      </c>
    </row>
    <row r="1068" spans="1:3" x14ac:dyDescent="0.25">
      <c r="A1068" s="351">
        <v>237212</v>
      </c>
      <c r="B1068" s="350" t="s">
        <v>1601</v>
      </c>
      <c r="C1068" s="350" t="s">
        <v>274</v>
      </c>
    </row>
    <row r="1069" spans="1:3" x14ac:dyDescent="0.25">
      <c r="A1069" s="351">
        <v>237213</v>
      </c>
      <c r="B1069" s="350" t="s">
        <v>1602</v>
      </c>
      <c r="C1069" s="350" t="s">
        <v>274</v>
      </c>
    </row>
    <row r="1070" spans="1:3" x14ac:dyDescent="0.25">
      <c r="A1070" s="351">
        <v>237214</v>
      </c>
      <c r="B1070" s="350" t="s">
        <v>1603</v>
      </c>
      <c r="C1070" s="350" t="s">
        <v>274</v>
      </c>
    </row>
    <row r="1071" spans="1:3" x14ac:dyDescent="0.25">
      <c r="A1071" s="351">
        <v>237215</v>
      </c>
      <c r="B1071" s="350" t="s">
        <v>1604</v>
      </c>
      <c r="C1071" s="350" t="s">
        <v>274</v>
      </c>
    </row>
    <row r="1072" spans="1:3" x14ac:dyDescent="0.25">
      <c r="A1072" s="351">
        <v>237216</v>
      </c>
      <c r="B1072" s="350" t="s">
        <v>1605</v>
      </c>
      <c r="C1072" s="350" t="s">
        <v>1606</v>
      </c>
    </row>
    <row r="1073" spans="1:3" x14ac:dyDescent="0.25">
      <c r="A1073" s="351">
        <v>237217</v>
      </c>
      <c r="B1073" s="350" t="s">
        <v>1607</v>
      </c>
      <c r="C1073" s="350" t="s">
        <v>274</v>
      </c>
    </row>
    <row r="1074" spans="1:3" x14ac:dyDescent="0.25">
      <c r="A1074" s="351">
        <v>237218</v>
      </c>
      <c r="B1074" s="350" t="s">
        <v>1608</v>
      </c>
      <c r="C1074" s="350" t="s">
        <v>274</v>
      </c>
    </row>
    <row r="1075" spans="1:3" x14ac:dyDescent="0.25">
      <c r="A1075" s="351">
        <v>237219</v>
      </c>
      <c r="B1075" s="350" t="s">
        <v>1609</v>
      </c>
      <c r="C1075" s="350" t="s">
        <v>274</v>
      </c>
    </row>
    <row r="1076" spans="1:3" x14ac:dyDescent="0.25">
      <c r="A1076" s="351">
        <v>23722</v>
      </c>
      <c r="B1076" s="350" t="s">
        <v>1610</v>
      </c>
      <c r="C1076" s="350" t="s">
        <v>274</v>
      </c>
    </row>
    <row r="1077" spans="1:3" x14ac:dyDescent="0.25">
      <c r="A1077" s="351">
        <v>237221</v>
      </c>
      <c r="B1077" s="350" t="s">
        <v>1611</v>
      </c>
      <c r="C1077" s="350" t="s">
        <v>274</v>
      </c>
    </row>
    <row r="1078" spans="1:3" x14ac:dyDescent="0.25">
      <c r="A1078" s="351">
        <v>237222</v>
      </c>
      <c r="B1078" s="350" t="s">
        <v>1591</v>
      </c>
      <c r="C1078" s="350" t="s">
        <v>274</v>
      </c>
    </row>
    <row r="1079" spans="1:3" x14ac:dyDescent="0.25">
      <c r="A1079" s="351">
        <v>237223</v>
      </c>
      <c r="B1079" s="350" t="s">
        <v>1612</v>
      </c>
      <c r="C1079" s="350" t="s">
        <v>274</v>
      </c>
    </row>
    <row r="1080" spans="1:3" x14ac:dyDescent="0.25">
      <c r="A1080" s="351">
        <v>237224</v>
      </c>
      <c r="B1080" s="350" t="s">
        <v>1613</v>
      </c>
      <c r="C1080" s="350" t="s">
        <v>274</v>
      </c>
    </row>
    <row r="1081" spans="1:3" x14ac:dyDescent="0.25">
      <c r="A1081" s="351">
        <v>237229</v>
      </c>
      <c r="B1081" s="350" t="s">
        <v>1614</v>
      </c>
      <c r="C1081" s="350" t="s">
        <v>274</v>
      </c>
    </row>
    <row r="1082" spans="1:3" x14ac:dyDescent="0.25">
      <c r="A1082" s="351">
        <v>23723</v>
      </c>
      <c r="B1082" s="350" t="s">
        <v>1615</v>
      </c>
      <c r="C1082" s="350" t="s">
        <v>274</v>
      </c>
    </row>
    <row r="1083" spans="1:3" x14ac:dyDescent="0.25">
      <c r="A1083" s="349">
        <v>238</v>
      </c>
      <c r="B1083" s="350" t="s">
        <v>1616</v>
      </c>
      <c r="C1083" s="350" t="s">
        <v>274</v>
      </c>
    </row>
    <row r="1084" spans="1:3" x14ac:dyDescent="0.25">
      <c r="A1084" s="349">
        <v>2383</v>
      </c>
      <c r="B1084" s="350" t="s">
        <v>1617</v>
      </c>
      <c r="C1084" s="350" t="s">
        <v>274</v>
      </c>
    </row>
    <row r="1085" spans="1:3" x14ac:dyDescent="0.25">
      <c r="A1085" s="351">
        <v>23831</v>
      </c>
      <c r="B1085" s="350" t="s">
        <v>1618</v>
      </c>
      <c r="C1085" s="350" t="s">
        <v>274</v>
      </c>
    </row>
    <row r="1086" spans="1:3" x14ac:dyDescent="0.25">
      <c r="A1086" s="351">
        <v>238311</v>
      </c>
      <c r="B1086" s="350" t="s">
        <v>1619</v>
      </c>
      <c r="C1086" s="350" t="s">
        <v>274</v>
      </c>
    </row>
    <row r="1087" spans="1:3" x14ac:dyDescent="0.25">
      <c r="A1087" s="351">
        <v>238319</v>
      </c>
      <c r="B1087" s="350" t="s">
        <v>1620</v>
      </c>
      <c r="C1087" s="350" t="s">
        <v>274</v>
      </c>
    </row>
    <row r="1088" spans="1:3" x14ac:dyDescent="0.25">
      <c r="A1088" s="351">
        <v>23832</v>
      </c>
      <c r="B1088" s="350" t="s">
        <v>1621</v>
      </c>
      <c r="C1088" s="350" t="s">
        <v>274</v>
      </c>
    </row>
    <row r="1089" spans="1:3" x14ac:dyDescent="0.25">
      <c r="A1089" s="351">
        <v>238321</v>
      </c>
      <c r="B1089" s="350" t="s">
        <v>1622</v>
      </c>
      <c r="C1089" s="350" t="s">
        <v>274</v>
      </c>
    </row>
    <row r="1090" spans="1:3" x14ac:dyDescent="0.25">
      <c r="A1090" s="351">
        <v>23833</v>
      </c>
      <c r="B1090" s="350" t="s">
        <v>1623</v>
      </c>
      <c r="C1090" s="350" t="s">
        <v>274</v>
      </c>
    </row>
    <row r="1091" spans="1:3" x14ac:dyDescent="0.25">
      <c r="A1091" s="351">
        <v>238331</v>
      </c>
      <c r="B1091" s="350" t="s">
        <v>1623</v>
      </c>
      <c r="C1091" s="350" t="s">
        <v>274</v>
      </c>
    </row>
    <row r="1092" spans="1:3" x14ac:dyDescent="0.25">
      <c r="A1092" s="351">
        <v>23834</v>
      </c>
      <c r="B1092" s="350" t="s">
        <v>1624</v>
      </c>
      <c r="C1092" s="350" t="s">
        <v>274</v>
      </c>
    </row>
    <row r="1093" spans="1:3" x14ac:dyDescent="0.25">
      <c r="A1093" s="351">
        <v>238341</v>
      </c>
      <c r="B1093" s="350" t="s">
        <v>1624</v>
      </c>
      <c r="C1093" s="350" t="s">
        <v>274</v>
      </c>
    </row>
    <row r="1094" spans="1:3" x14ac:dyDescent="0.25">
      <c r="A1094" s="351">
        <v>23835</v>
      </c>
      <c r="B1094" s="350" t="s">
        <v>1625</v>
      </c>
      <c r="C1094" s="350" t="s">
        <v>274</v>
      </c>
    </row>
    <row r="1095" spans="1:3" x14ac:dyDescent="0.25">
      <c r="A1095" s="351">
        <v>238351</v>
      </c>
      <c r="B1095" s="350" t="s">
        <v>1625</v>
      </c>
      <c r="C1095" s="350" t="s">
        <v>274</v>
      </c>
    </row>
    <row r="1096" spans="1:3" x14ac:dyDescent="0.25">
      <c r="A1096" s="349">
        <v>2386</v>
      </c>
      <c r="B1096" s="350" t="s">
        <v>1626</v>
      </c>
      <c r="C1096" s="350" t="s">
        <v>274</v>
      </c>
    </row>
    <row r="1097" spans="1:3" x14ac:dyDescent="0.25">
      <c r="A1097" s="351">
        <v>23861</v>
      </c>
      <c r="B1097" s="350" t="s">
        <v>1627</v>
      </c>
      <c r="C1097" s="350" t="s">
        <v>1229</v>
      </c>
    </row>
    <row r="1098" spans="1:3" x14ac:dyDescent="0.25">
      <c r="A1098" s="351">
        <v>238612</v>
      </c>
      <c r="B1098" s="350" t="s">
        <v>1628</v>
      </c>
      <c r="C1098" s="350" t="s">
        <v>274</v>
      </c>
    </row>
    <row r="1099" spans="1:3" x14ac:dyDescent="0.25">
      <c r="A1099" s="351">
        <v>238613</v>
      </c>
      <c r="B1099" s="350" t="s">
        <v>1629</v>
      </c>
      <c r="C1099" s="350" t="s">
        <v>274</v>
      </c>
    </row>
    <row r="1100" spans="1:3" x14ac:dyDescent="0.25">
      <c r="A1100" s="351">
        <v>238614</v>
      </c>
      <c r="B1100" s="350" t="s">
        <v>1630</v>
      </c>
      <c r="C1100" s="350" t="s">
        <v>274</v>
      </c>
    </row>
    <row r="1101" spans="1:3" x14ac:dyDescent="0.25">
      <c r="A1101" s="351">
        <v>238615</v>
      </c>
      <c r="B1101" s="350" t="s">
        <v>1631</v>
      </c>
      <c r="C1101" s="350" t="s">
        <v>1229</v>
      </c>
    </row>
    <row r="1102" spans="1:3" x14ac:dyDescent="0.25">
      <c r="A1102" s="351">
        <v>23862</v>
      </c>
      <c r="B1102" s="350" t="s">
        <v>1632</v>
      </c>
      <c r="C1102" s="350" t="s">
        <v>1633</v>
      </c>
    </row>
    <row r="1103" spans="1:3" x14ac:dyDescent="0.25">
      <c r="A1103" s="351">
        <v>238622</v>
      </c>
      <c r="B1103" s="350" t="s">
        <v>1634</v>
      </c>
      <c r="C1103" s="350" t="s">
        <v>274</v>
      </c>
    </row>
    <row r="1104" spans="1:3" x14ac:dyDescent="0.25">
      <c r="A1104" s="351">
        <v>238623</v>
      </c>
      <c r="B1104" s="350" t="s">
        <v>1635</v>
      </c>
      <c r="C1104" s="350" t="s">
        <v>274</v>
      </c>
    </row>
    <row r="1105" spans="1:3" x14ac:dyDescent="0.25">
      <c r="A1105" s="351">
        <v>238624</v>
      </c>
      <c r="B1105" s="350" t="s">
        <v>1636</v>
      </c>
      <c r="C1105" s="350" t="s">
        <v>1110</v>
      </c>
    </row>
    <row r="1106" spans="1:3" x14ac:dyDescent="0.25">
      <c r="A1106" s="351">
        <v>238625</v>
      </c>
      <c r="B1106" s="350" t="s">
        <v>1637</v>
      </c>
      <c r="C1106" s="350" t="s">
        <v>1638</v>
      </c>
    </row>
    <row r="1107" spans="1:3" x14ac:dyDescent="0.25">
      <c r="A1107" s="351">
        <v>23863</v>
      </c>
      <c r="B1107" s="350" t="s">
        <v>1639</v>
      </c>
      <c r="C1107" s="350" t="s">
        <v>274</v>
      </c>
    </row>
    <row r="1108" spans="1:3" x14ac:dyDescent="0.25">
      <c r="A1108" s="351">
        <v>238631</v>
      </c>
      <c r="B1108" s="350" t="s">
        <v>1640</v>
      </c>
      <c r="C1108" s="350" t="s">
        <v>274</v>
      </c>
    </row>
    <row r="1109" spans="1:3" x14ac:dyDescent="0.25">
      <c r="A1109" s="351">
        <v>238632</v>
      </c>
      <c r="B1109" s="350" t="s">
        <v>1641</v>
      </c>
      <c r="C1109" s="350" t="s">
        <v>274</v>
      </c>
    </row>
    <row r="1110" spans="1:3" x14ac:dyDescent="0.25">
      <c r="A1110" s="351">
        <v>23864</v>
      </c>
      <c r="B1110" s="350" t="s">
        <v>1642</v>
      </c>
      <c r="C1110" s="350" t="s">
        <v>1192</v>
      </c>
    </row>
    <row r="1111" spans="1:3" x14ac:dyDescent="0.25">
      <c r="A1111" s="349">
        <v>239</v>
      </c>
      <c r="B1111" s="350" t="s">
        <v>1643</v>
      </c>
      <c r="C1111" s="350" t="s">
        <v>274</v>
      </c>
    </row>
    <row r="1112" spans="1:3" x14ac:dyDescent="0.25">
      <c r="A1112" s="349">
        <v>2391</v>
      </c>
      <c r="B1112" s="350" t="s">
        <v>1644</v>
      </c>
      <c r="C1112" s="350" t="s">
        <v>274</v>
      </c>
    </row>
    <row r="1113" spans="1:3" x14ac:dyDescent="0.25">
      <c r="A1113" s="351">
        <v>23911</v>
      </c>
      <c r="B1113" s="350" t="s">
        <v>1645</v>
      </c>
      <c r="C1113" s="350" t="s">
        <v>274</v>
      </c>
    </row>
    <row r="1114" spans="1:3" x14ac:dyDescent="0.25">
      <c r="A1114" s="351">
        <v>239111</v>
      </c>
      <c r="B1114" s="350" t="s">
        <v>1646</v>
      </c>
      <c r="C1114" s="350" t="s">
        <v>274</v>
      </c>
    </row>
    <row r="1115" spans="1:3" x14ac:dyDescent="0.25">
      <c r="A1115" s="351">
        <v>23912</v>
      </c>
      <c r="B1115" s="350" t="s">
        <v>1647</v>
      </c>
      <c r="C1115" s="350" t="s">
        <v>274</v>
      </c>
    </row>
    <row r="1116" spans="1:3" x14ac:dyDescent="0.25">
      <c r="A1116" s="351">
        <v>23913</v>
      </c>
      <c r="B1116" s="350" t="s">
        <v>1648</v>
      </c>
      <c r="C1116" s="350" t="s">
        <v>274</v>
      </c>
    </row>
    <row r="1117" spans="1:3" x14ac:dyDescent="0.25">
      <c r="A1117" s="351">
        <v>23919</v>
      </c>
      <c r="B1117" s="350" t="s">
        <v>1649</v>
      </c>
      <c r="C1117" s="350" t="s">
        <v>274</v>
      </c>
    </row>
    <row r="1118" spans="1:3" x14ac:dyDescent="0.25">
      <c r="A1118" s="349">
        <v>2392</v>
      </c>
      <c r="B1118" s="350" t="s">
        <v>1650</v>
      </c>
      <c r="C1118" s="350" t="s">
        <v>274</v>
      </c>
    </row>
    <row r="1119" spans="1:3" x14ac:dyDescent="0.25">
      <c r="A1119" s="351">
        <v>23921</v>
      </c>
      <c r="B1119" s="350" t="s">
        <v>1651</v>
      </c>
      <c r="C1119" s="350" t="s">
        <v>274</v>
      </c>
    </row>
    <row r="1120" spans="1:3" x14ac:dyDescent="0.25">
      <c r="A1120" s="351">
        <v>239211</v>
      </c>
      <c r="B1120" s="350" t="s">
        <v>1652</v>
      </c>
      <c r="C1120" s="350" t="s">
        <v>274</v>
      </c>
    </row>
    <row r="1121" spans="1:3" x14ac:dyDescent="0.25">
      <c r="A1121" s="351">
        <v>23922</v>
      </c>
      <c r="B1121" s="350" t="s">
        <v>1653</v>
      </c>
      <c r="C1121" s="350" t="s">
        <v>274</v>
      </c>
    </row>
    <row r="1122" spans="1:3" x14ac:dyDescent="0.25">
      <c r="A1122" s="349">
        <v>2393</v>
      </c>
      <c r="B1122" s="350" t="s">
        <v>1654</v>
      </c>
      <c r="C1122" s="350" t="s">
        <v>274</v>
      </c>
    </row>
    <row r="1123" spans="1:3" x14ac:dyDescent="0.25">
      <c r="A1123" s="351">
        <v>23931</v>
      </c>
      <c r="B1123" s="350" t="s">
        <v>1655</v>
      </c>
      <c r="C1123" s="350" t="s">
        <v>274</v>
      </c>
    </row>
    <row r="1124" spans="1:3" x14ac:dyDescent="0.25">
      <c r="A1124" s="351">
        <v>23932</v>
      </c>
      <c r="B1124" s="350" t="s">
        <v>1656</v>
      </c>
      <c r="C1124" s="350" t="s">
        <v>274</v>
      </c>
    </row>
    <row r="1125" spans="1:3" x14ac:dyDescent="0.25">
      <c r="A1125" s="351">
        <v>23933</v>
      </c>
      <c r="B1125" s="350" t="s">
        <v>1657</v>
      </c>
      <c r="C1125" s="350" t="s">
        <v>274</v>
      </c>
    </row>
    <row r="1126" spans="1:3" x14ac:dyDescent="0.25">
      <c r="A1126" s="351">
        <v>23934</v>
      </c>
      <c r="B1126" s="350" t="s">
        <v>1658</v>
      </c>
      <c r="C1126" s="350" t="s">
        <v>274</v>
      </c>
    </row>
    <row r="1127" spans="1:3" x14ac:dyDescent="0.25">
      <c r="A1127" s="351">
        <v>23935</v>
      </c>
      <c r="B1127" s="350" t="s">
        <v>1659</v>
      </c>
      <c r="C1127" s="350" t="s">
        <v>274</v>
      </c>
    </row>
    <row r="1128" spans="1:3" x14ac:dyDescent="0.25">
      <c r="A1128" s="351">
        <v>23936</v>
      </c>
      <c r="B1128" s="350" t="s">
        <v>1660</v>
      </c>
      <c r="C1128" s="350" t="s">
        <v>274</v>
      </c>
    </row>
    <row r="1129" spans="1:3" x14ac:dyDescent="0.25">
      <c r="A1129" s="351">
        <v>23939</v>
      </c>
      <c r="B1129" s="350" t="s">
        <v>1661</v>
      </c>
      <c r="C1129" s="350" t="s">
        <v>274</v>
      </c>
    </row>
    <row r="1130" spans="1:3" x14ac:dyDescent="0.25">
      <c r="A1130" s="349">
        <v>2394</v>
      </c>
      <c r="B1130" s="350" t="s">
        <v>1662</v>
      </c>
      <c r="C1130" s="350" t="s">
        <v>274</v>
      </c>
    </row>
    <row r="1131" spans="1:3" x14ac:dyDescent="0.25">
      <c r="A1131" s="351">
        <v>23941</v>
      </c>
      <c r="B1131" s="350" t="s">
        <v>1663</v>
      </c>
      <c r="C1131" s="350" t="s">
        <v>274</v>
      </c>
    </row>
    <row r="1132" spans="1:3" x14ac:dyDescent="0.25">
      <c r="A1132" s="351">
        <v>23942</v>
      </c>
      <c r="B1132" s="350" t="s">
        <v>1664</v>
      </c>
      <c r="C1132" s="350" t="s">
        <v>274</v>
      </c>
    </row>
    <row r="1133" spans="1:3" x14ac:dyDescent="0.25">
      <c r="A1133" s="351">
        <v>23943</v>
      </c>
      <c r="B1133" s="350" t="s">
        <v>1665</v>
      </c>
      <c r="C1133" s="350" t="s">
        <v>274</v>
      </c>
    </row>
    <row r="1134" spans="1:3" x14ac:dyDescent="0.25">
      <c r="A1134" s="349">
        <v>2395</v>
      </c>
      <c r="B1134" s="350" t="s">
        <v>1666</v>
      </c>
      <c r="C1134" s="350" t="s">
        <v>1667</v>
      </c>
    </row>
    <row r="1135" spans="1:3" x14ac:dyDescent="0.25">
      <c r="A1135" s="351">
        <v>23951</v>
      </c>
      <c r="B1135" s="350" t="s">
        <v>1668</v>
      </c>
      <c r="C1135" s="350" t="s">
        <v>274</v>
      </c>
    </row>
    <row r="1136" spans="1:3" x14ac:dyDescent="0.25">
      <c r="A1136" s="351">
        <v>23952</v>
      </c>
      <c r="B1136" s="350" t="s">
        <v>1669</v>
      </c>
      <c r="C1136" s="350" t="s">
        <v>274</v>
      </c>
    </row>
    <row r="1137" spans="1:3" x14ac:dyDescent="0.25">
      <c r="A1137" s="351">
        <v>23953</v>
      </c>
      <c r="B1137" s="350" t="s">
        <v>1670</v>
      </c>
      <c r="C1137" s="350" t="s">
        <v>274</v>
      </c>
    </row>
    <row r="1138" spans="1:3" x14ac:dyDescent="0.25">
      <c r="A1138" s="351">
        <v>23954</v>
      </c>
      <c r="B1138" s="350" t="s">
        <v>1671</v>
      </c>
      <c r="C1138" s="350" t="s">
        <v>274</v>
      </c>
    </row>
    <row r="1139" spans="1:3" x14ac:dyDescent="0.25">
      <c r="A1139" s="351">
        <v>23955</v>
      </c>
      <c r="B1139" s="350" t="s">
        <v>1672</v>
      </c>
      <c r="C1139" s="350" t="s">
        <v>274</v>
      </c>
    </row>
    <row r="1140" spans="1:3" x14ac:dyDescent="0.25">
      <c r="A1140" s="351">
        <v>23956</v>
      </c>
      <c r="B1140" s="350" t="s">
        <v>1673</v>
      </c>
      <c r="C1140" s="350" t="s">
        <v>274</v>
      </c>
    </row>
    <row r="1141" spans="1:3" x14ac:dyDescent="0.25">
      <c r="A1141" s="351">
        <v>23957</v>
      </c>
      <c r="B1141" s="350" t="s">
        <v>1674</v>
      </c>
      <c r="C1141" s="350" t="s">
        <v>274</v>
      </c>
    </row>
    <row r="1142" spans="1:3" x14ac:dyDescent="0.25">
      <c r="A1142" s="351">
        <v>23958</v>
      </c>
      <c r="B1142" s="350" t="s">
        <v>1675</v>
      </c>
      <c r="C1142" s="350" t="s">
        <v>274</v>
      </c>
    </row>
    <row r="1143" spans="1:3" x14ac:dyDescent="0.25">
      <c r="A1143" s="349">
        <v>24</v>
      </c>
      <c r="B1143" s="350" t="s">
        <v>1676</v>
      </c>
      <c r="C1143" s="350" t="s">
        <v>274</v>
      </c>
    </row>
    <row r="1144" spans="1:3" x14ac:dyDescent="0.25">
      <c r="A1144" s="349">
        <v>241</v>
      </c>
      <c r="B1144" s="350" t="s">
        <v>1677</v>
      </c>
      <c r="C1144" s="350" t="s">
        <v>274</v>
      </c>
    </row>
    <row r="1145" spans="1:3" x14ac:dyDescent="0.25">
      <c r="A1145" s="349">
        <v>2411</v>
      </c>
      <c r="B1145" s="350" t="s">
        <v>403</v>
      </c>
      <c r="C1145" s="350" t="s">
        <v>274</v>
      </c>
    </row>
    <row r="1146" spans="1:3" x14ac:dyDescent="0.25">
      <c r="A1146" s="351">
        <v>24111</v>
      </c>
      <c r="B1146" s="350" t="s">
        <v>405</v>
      </c>
      <c r="C1146" s="350" t="s">
        <v>274</v>
      </c>
    </row>
    <row r="1147" spans="1:3" x14ac:dyDescent="0.25">
      <c r="A1147" s="351">
        <v>241111</v>
      </c>
      <c r="B1147" s="350" t="s">
        <v>1678</v>
      </c>
      <c r="C1147" s="350" t="s">
        <v>274</v>
      </c>
    </row>
    <row r="1148" spans="1:3" x14ac:dyDescent="0.25">
      <c r="A1148" s="351">
        <v>241112</v>
      </c>
      <c r="B1148" s="350" t="s">
        <v>1679</v>
      </c>
      <c r="C1148" s="350" t="s">
        <v>274</v>
      </c>
    </row>
    <row r="1149" spans="1:3" x14ac:dyDescent="0.25">
      <c r="A1149" s="351">
        <v>241119</v>
      </c>
      <c r="B1149" s="350" t="s">
        <v>1680</v>
      </c>
      <c r="C1149" s="350" t="s">
        <v>274</v>
      </c>
    </row>
    <row r="1150" spans="1:3" x14ac:dyDescent="0.25">
      <c r="A1150" s="351">
        <v>24112</v>
      </c>
      <c r="B1150" s="350" t="s">
        <v>413</v>
      </c>
      <c r="C1150" s="350" t="s">
        <v>274</v>
      </c>
    </row>
    <row r="1151" spans="1:3" x14ac:dyDescent="0.25">
      <c r="A1151" s="351">
        <v>241121</v>
      </c>
      <c r="B1151" s="350" t="s">
        <v>1681</v>
      </c>
      <c r="C1151" s="350" t="s">
        <v>274</v>
      </c>
    </row>
    <row r="1152" spans="1:3" x14ac:dyDescent="0.25">
      <c r="A1152" s="351">
        <v>241122</v>
      </c>
      <c r="B1152" s="350" t="s">
        <v>1682</v>
      </c>
      <c r="C1152" s="350" t="s">
        <v>274</v>
      </c>
    </row>
    <row r="1153" spans="1:3" x14ac:dyDescent="0.25">
      <c r="A1153" s="351">
        <v>241123</v>
      </c>
      <c r="B1153" s="350" t="s">
        <v>1683</v>
      </c>
      <c r="C1153" s="350" t="s">
        <v>274</v>
      </c>
    </row>
    <row r="1154" spans="1:3" x14ac:dyDescent="0.25">
      <c r="A1154" s="351">
        <v>241129</v>
      </c>
      <c r="B1154" s="350" t="s">
        <v>1684</v>
      </c>
      <c r="C1154" s="350" t="s">
        <v>274</v>
      </c>
    </row>
    <row r="1155" spans="1:3" x14ac:dyDescent="0.25">
      <c r="A1155" s="351">
        <v>24113</v>
      </c>
      <c r="B1155" s="350" t="s">
        <v>423</v>
      </c>
      <c r="C1155" s="350" t="s">
        <v>274</v>
      </c>
    </row>
    <row r="1156" spans="1:3" x14ac:dyDescent="0.25">
      <c r="A1156" s="351">
        <v>241131</v>
      </c>
      <c r="B1156" s="350" t="s">
        <v>1685</v>
      </c>
      <c r="C1156" s="350" t="s">
        <v>274</v>
      </c>
    </row>
    <row r="1157" spans="1:3" x14ac:dyDescent="0.25">
      <c r="A1157" s="351">
        <v>241132</v>
      </c>
      <c r="B1157" s="350" t="s">
        <v>1686</v>
      </c>
      <c r="C1157" s="350" t="s">
        <v>274</v>
      </c>
    </row>
    <row r="1158" spans="1:3" x14ac:dyDescent="0.25">
      <c r="A1158" s="351">
        <v>241133</v>
      </c>
      <c r="B1158" s="350" t="s">
        <v>1687</v>
      </c>
      <c r="C1158" s="350" t="s">
        <v>274</v>
      </c>
    </row>
    <row r="1159" spans="1:3" x14ac:dyDescent="0.25">
      <c r="A1159" s="351">
        <v>241139</v>
      </c>
      <c r="B1159" s="350" t="s">
        <v>1688</v>
      </c>
      <c r="C1159" s="350" t="s">
        <v>274</v>
      </c>
    </row>
    <row r="1160" spans="1:3" x14ac:dyDescent="0.25">
      <c r="A1160" s="349">
        <v>2412</v>
      </c>
      <c r="B1160" s="350" t="s">
        <v>32</v>
      </c>
      <c r="C1160" s="350" t="s">
        <v>274</v>
      </c>
    </row>
    <row r="1161" spans="1:3" x14ac:dyDescent="0.25">
      <c r="A1161" s="351">
        <v>24121</v>
      </c>
      <c r="B1161" s="350" t="s">
        <v>434</v>
      </c>
      <c r="C1161" s="350" t="s">
        <v>274</v>
      </c>
    </row>
    <row r="1162" spans="1:3" x14ac:dyDescent="0.25">
      <c r="A1162" s="351">
        <v>241211</v>
      </c>
      <c r="B1162" s="350" t="s">
        <v>1689</v>
      </c>
      <c r="C1162" s="350" t="s">
        <v>274</v>
      </c>
    </row>
    <row r="1163" spans="1:3" x14ac:dyDescent="0.25">
      <c r="A1163" s="351">
        <v>24122</v>
      </c>
      <c r="B1163" s="350" t="s">
        <v>437</v>
      </c>
      <c r="C1163" s="350" t="s">
        <v>274</v>
      </c>
    </row>
    <row r="1164" spans="1:3" x14ac:dyDescent="0.25">
      <c r="A1164" s="351">
        <v>241221</v>
      </c>
      <c r="B1164" s="350" t="s">
        <v>1690</v>
      </c>
      <c r="C1164" s="350" t="s">
        <v>274</v>
      </c>
    </row>
    <row r="1165" spans="1:3" x14ac:dyDescent="0.25">
      <c r="A1165" s="351">
        <v>24123</v>
      </c>
      <c r="B1165" s="350" t="s">
        <v>82</v>
      </c>
      <c r="C1165" s="350" t="s">
        <v>274</v>
      </c>
    </row>
    <row r="1166" spans="1:3" x14ac:dyDescent="0.25">
      <c r="A1166" s="351">
        <v>241231</v>
      </c>
      <c r="B1166" s="350" t="s">
        <v>1415</v>
      </c>
      <c r="C1166" s="350" t="s">
        <v>274</v>
      </c>
    </row>
    <row r="1167" spans="1:3" x14ac:dyDescent="0.25">
      <c r="A1167" s="351">
        <v>24124</v>
      </c>
      <c r="B1167" s="350" t="s">
        <v>442</v>
      </c>
      <c r="C1167" s="350" t="s">
        <v>274</v>
      </c>
    </row>
    <row r="1168" spans="1:3" x14ac:dyDescent="0.25">
      <c r="A1168" s="351">
        <v>241241</v>
      </c>
      <c r="B1168" s="350" t="s">
        <v>1691</v>
      </c>
      <c r="C1168" s="350" t="s">
        <v>274</v>
      </c>
    </row>
    <row r="1169" spans="1:3" x14ac:dyDescent="0.25">
      <c r="A1169" s="351">
        <v>241242</v>
      </c>
      <c r="B1169" s="350" t="s">
        <v>1692</v>
      </c>
      <c r="C1169" s="350" t="s">
        <v>274</v>
      </c>
    </row>
    <row r="1170" spans="1:3" x14ac:dyDescent="0.25">
      <c r="A1170" s="351">
        <v>241243</v>
      </c>
      <c r="B1170" s="350" t="s">
        <v>1693</v>
      </c>
      <c r="C1170" s="350" t="s">
        <v>274</v>
      </c>
    </row>
    <row r="1171" spans="1:3" x14ac:dyDescent="0.25">
      <c r="A1171" s="351">
        <v>241244</v>
      </c>
      <c r="B1171" s="350" t="s">
        <v>1694</v>
      </c>
      <c r="C1171" s="350" t="s">
        <v>274</v>
      </c>
    </row>
    <row r="1172" spans="1:3" x14ac:dyDescent="0.25">
      <c r="A1172" s="351">
        <v>241245</v>
      </c>
      <c r="B1172" s="350" t="s">
        <v>1695</v>
      </c>
      <c r="C1172" s="350" t="s">
        <v>274</v>
      </c>
    </row>
    <row r="1173" spans="1:3" x14ac:dyDescent="0.25">
      <c r="A1173" s="351">
        <v>241249</v>
      </c>
      <c r="B1173" s="350" t="s">
        <v>1696</v>
      </c>
      <c r="C1173" s="350" t="s">
        <v>274</v>
      </c>
    </row>
    <row r="1174" spans="1:3" x14ac:dyDescent="0.25">
      <c r="A1174" s="351">
        <v>24125</v>
      </c>
      <c r="B1174" s="350" t="s">
        <v>456</v>
      </c>
      <c r="C1174" s="350" t="s">
        <v>274</v>
      </c>
    </row>
    <row r="1175" spans="1:3" x14ac:dyDescent="0.25">
      <c r="A1175" s="351">
        <v>241251</v>
      </c>
      <c r="B1175" s="350" t="s">
        <v>1697</v>
      </c>
      <c r="C1175" s="350" t="s">
        <v>274</v>
      </c>
    </row>
    <row r="1176" spans="1:3" x14ac:dyDescent="0.25">
      <c r="A1176" s="351">
        <v>24126</v>
      </c>
      <c r="B1176" s="350" t="s">
        <v>459</v>
      </c>
      <c r="C1176" s="350" t="s">
        <v>274</v>
      </c>
    </row>
    <row r="1177" spans="1:3" x14ac:dyDescent="0.25">
      <c r="A1177" s="351">
        <v>241261</v>
      </c>
      <c r="B1177" s="350" t="s">
        <v>1698</v>
      </c>
      <c r="C1177" s="350" t="s">
        <v>274</v>
      </c>
    </row>
    <row r="1178" spans="1:3" x14ac:dyDescent="0.25">
      <c r="A1178" s="349">
        <v>242</v>
      </c>
      <c r="B1178" s="350" t="s">
        <v>1699</v>
      </c>
      <c r="C1178" s="350" t="s">
        <v>274</v>
      </c>
    </row>
    <row r="1179" spans="1:3" x14ac:dyDescent="0.25">
      <c r="A1179" s="349">
        <v>2421</v>
      </c>
      <c r="B1179" s="350" t="s">
        <v>471</v>
      </c>
      <c r="C1179" s="350" t="s">
        <v>274</v>
      </c>
    </row>
    <row r="1180" spans="1:3" x14ac:dyDescent="0.25">
      <c r="A1180" s="351">
        <v>24211</v>
      </c>
      <c r="B1180" s="350" t="s">
        <v>473</v>
      </c>
      <c r="C1180" s="350" t="s">
        <v>274</v>
      </c>
    </row>
    <row r="1181" spans="1:3" x14ac:dyDescent="0.25">
      <c r="A1181" s="351">
        <v>242111</v>
      </c>
      <c r="B1181" s="350" t="s">
        <v>1700</v>
      </c>
      <c r="C1181" s="350" t="s">
        <v>274</v>
      </c>
    </row>
    <row r="1182" spans="1:3" x14ac:dyDescent="0.25">
      <c r="A1182" s="351">
        <v>242112</v>
      </c>
      <c r="B1182" s="350" t="s">
        <v>1701</v>
      </c>
      <c r="C1182" s="350" t="s">
        <v>274</v>
      </c>
    </row>
    <row r="1183" spans="1:3" x14ac:dyDescent="0.25">
      <c r="A1183" s="351">
        <v>242119</v>
      </c>
      <c r="B1183" s="350" t="s">
        <v>1702</v>
      </c>
      <c r="C1183" s="350" t="s">
        <v>274</v>
      </c>
    </row>
    <row r="1184" spans="1:3" x14ac:dyDescent="0.25">
      <c r="A1184" s="351">
        <v>24212</v>
      </c>
      <c r="B1184" s="350" t="s">
        <v>481</v>
      </c>
      <c r="C1184" s="350" t="s">
        <v>274</v>
      </c>
    </row>
    <row r="1185" spans="1:3" x14ac:dyDescent="0.25">
      <c r="A1185" s="351">
        <v>242121</v>
      </c>
      <c r="B1185" s="350" t="s">
        <v>1703</v>
      </c>
      <c r="C1185" s="350" t="s">
        <v>274</v>
      </c>
    </row>
    <row r="1186" spans="1:3" x14ac:dyDescent="0.25">
      <c r="A1186" s="351">
        <v>242122</v>
      </c>
      <c r="B1186" s="350" t="s">
        <v>1704</v>
      </c>
      <c r="C1186" s="350" t="s">
        <v>1705</v>
      </c>
    </row>
    <row r="1187" spans="1:3" x14ac:dyDescent="0.25">
      <c r="A1187" s="351">
        <v>242123</v>
      </c>
      <c r="B1187" s="350" t="s">
        <v>1706</v>
      </c>
      <c r="C1187" s="350" t="s">
        <v>1707</v>
      </c>
    </row>
    <row r="1188" spans="1:3" x14ac:dyDescent="0.25">
      <c r="A1188" s="351">
        <v>242124</v>
      </c>
      <c r="B1188" s="350" t="s">
        <v>1708</v>
      </c>
      <c r="C1188" s="350" t="s">
        <v>1709</v>
      </c>
    </row>
    <row r="1189" spans="1:3" x14ac:dyDescent="0.25">
      <c r="A1189" s="351">
        <v>242125</v>
      </c>
      <c r="B1189" s="350" t="s">
        <v>1710</v>
      </c>
      <c r="C1189" s="350" t="s">
        <v>274</v>
      </c>
    </row>
    <row r="1190" spans="1:3" x14ac:dyDescent="0.25">
      <c r="A1190" s="351">
        <v>242126</v>
      </c>
      <c r="B1190" s="350" t="s">
        <v>1711</v>
      </c>
      <c r="C1190" s="350" t="s">
        <v>274</v>
      </c>
    </row>
    <row r="1191" spans="1:3" x14ac:dyDescent="0.25">
      <c r="A1191" s="351">
        <v>242127</v>
      </c>
      <c r="B1191" s="350" t="s">
        <v>1712</v>
      </c>
      <c r="C1191" s="350" t="s">
        <v>274</v>
      </c>
    </row>
    <row r="1192" spans="1:3" x14ac:dyDescent="0.25">
      <c r="A1192" s="351">
        <v>242129</v>
      </c>
      <c r="B1192" s="350" t="s">
        <v>1713</v>
      </c>
      <c r="C1192" s="350" t="s">
        <v>274</v>
      </c>
    </row>
    <row r="1193" spans="1:3" x14ac:dyDescent="0.25">
      <c r="A1193" s="351">
        <v>24213</v>
      </c>
      <c r="B1193" s="350" t="s">
        <v>499</v>
      </c>
      <c r="C1193" s="350" t="s">
        <v>274</v>
      </c>
    </row>
    <row r="1194" spans="1:3" x14ac:dyDescent="0.25">
      <c r="A1194" s="351">
        <v>242131</v>
      </c>
      <c r="B1194" s="350" t="s">
        <v>1714</v>
      </c>
      <c r="C1194" s="350" t="s">
        <v>274</v>
      </c>
    </row>
    <row r="1195" spans="1:3" x14ac:dyDescent="0.25">
      <c r="A1195" s="351">
        <v>242132</v>
      </c>
      <c r="B1195" s="350" t="s">
        <v>1715</v>
      </c>
      <c r="C1195" s="350" t="s">
        <v>274</v>
      </c>
    </row>
    <row r="1196" spans="1:3" x14ac:dyDescent="0.25">
      <c r="A1196" s="351">
        <v>242133</v>
      </c>
      <c r="B1196" s="350" t="s">
        <v>1716</v>
      </c>
      <c r="C1196" s="350" t="s">
        <v>274</v>
      </c>
    </row>
    <row r="1197" spans="1:3" x14ac:dyDescent="0.25">
      <c r="A1197" s="351">
        <v>242134</v>
      </c>
      <c r="B1197" s="350" t="s">
        <v>1717</v>
      </c>
      <c r="C1197" s="350" t="s">
        <v>274</v>
      </c>
    </row>
    <row r="1198" spans="1:3" x14ac:dyDescent="0.25">
      <c r="A1198" s="351">
        <v>242139</v>
      </c>
      <c r="B1198" s="350" t="s">
        <v>1718</v>
      </c>
      <c r="C1198" s="350" t="s">
        <v>274</v>
      </c>
    </row>
    <row r="1199" spans="1:3" x14ac:dyDescent="0.25">
      <c r="A1199" s="351">
        <v>24214</v>
      </c>
      <c r="B1199" s="350" t="s">
        <v>511</v>
      </c>
      <c r="C1199" s="350" t="s">
        <v>274</v>
      </c>
    </row>
    <row r="1200" spans="1:3" x14ac:dyDescent="0.25">
      <c r="A1200" s="351">
        <v>242141</v>
      </c>
      <c r="B1200" s="350" t="s">
        <v>1719</v>
      </c>
      <c r="C1200" s="350" t="s">
        <v>274</v>
      </c>
    </row>
    <row r="1201" spans="1:3" x14ac:dyDescent="0.25">
      <c r="A1201" s="351">
        <v>242142</v>
      </c>
      <c r="B1201" s="350" t="s">
        <v>1720</v>
      </c>
      <c r="C1201" s="350" t="s">
        <v>274</v>
      </c>
    </row>
    <row r="1202" spans="1:3" x14ac:dyDescent="0.25">
      <c r="A1202" s="351">
        <v>242143</v>
      </c>
      <c r="B1202" s="350" t="s">
        <v>1721</v>
      </c>
      <c r="C1202" s="350" t="s">
        <v>1722</v>
      </c>
    </row>
    <row r="1203" spans="1:3" x14ac:dyDescent="0.25">
      <c r="A1203" s="351">
        <v>242144</v>
      </c>
      <c r="B1203" s="350" t="s">
        <v>1723</v>
      </c>
      <c r="C1203" s="350" t="s">
        <v>274</v>
      </c>
    </row>
    <row r="1204" spans="1:3" x14ac:dyDescent="0.25">
      <c r="A1204" s="351">
        <v>242145</v>
      </c>
      <c r="B1204" s="350" t="s">
        <v>1724</v>
      </c>
      <c r="C1204" s="350" t="s">
        <v>274</v>
      </c>
    </row>
    <row r="1205" spans="1:3" x14ac:dyDescent="0.25">
      <c r="A1205" s="351">
        <v>242146</v>
      </c>
      <c r="B1205" s="350" t="s">
        <v>1725</v>
      </c>
      <c r="C1205" s="350" t="s">
        <v>274</v>
      </c>
    </row>
    <row r="1206" spans="1:3" x14ac:dyDescent="0.25">
      <c r="A1206" s="351">
        <v>242147</v>
      </c>
      <c r="B1206" s="350" t="s">
        <v>1726</v>
      </c>
      <c r="C1206" s="350" t="s">
        <v>274</v>
      </c>
    </row>
    <row r="1207" spans="1:3" x14ac:dyDescent="0.25">
      <c r="A1207" s="351">
        <v>242149</v>
      </c>
      <c r="B1207" s="350" t="s">
        <v>1727</v>
      </c>
      <c r="C1207" s="350" t="s">
        <v>274</v>
      </c>
    </row>
    <row r="1208" spans="1:3" x14ac:dyDescent="0.25">
      <c r="A1208" s="349">
        <v>2422</v>
      </c>
      <c r="B1208" s="350" t="s">
        <v>25</v>
      </c>
      <c r="C1208" s="350" t="s">
        <v>274</v>
      </c>
    </row>
    <row r="1209" spans="1:3" x14ac:dyDescent="0.25">
      <c r="A1209" s="351">
        <v>24221</v>
      </c>
      <c r="B1209" s="350" t="s">
        <v>75</v>
      </c>
      <c r="C1209" s="350" t="s">
        <v>274</v>
      </c>
    </row>
    <row r="1210" spans="1:3" x14ac:dyDescent="0.25">
      <c r="A1210" s="351">
        <v>242211</v>
      </c>
      <c r="B1210" s="350" t="s">
        <v>1728</v>
      </c>
      <c r="C1210" s="350" t="s">
        <v>274</v>
      </c>
    </row>
    <row r="1211" spans="1:3" x14ac:dyDescent="0.25">
      <c r="A1211" s="351">
        <v>242212</v>
      </c>
      <c r="B1211" s="350" t="s">
        <v>1729</v>
      </c>
      <c r="C1211" s="350" t="s">
        <v>274</v>
      </c>
    </row>
    <row r="1212" spans="1:3" x14ac:dyDescent="0.25">
      <c r="A1212" s="351">
        <v>242219</v>
      </c>
      <c r="B1212" s="350" t="s">
        <v>1730</v>
      </c>
      <c r="C1212" s="350" t="s">
        <v>274</v>
      </c>
    </row>
    <row r="1213" spans="1:3" x14ac:dyDescent="0.25">
      <c r="A1213" s="351">
        <v>24222</v>
      </c>
      <c r="B1213" s="350" t="s">
        <v>105</v>
      </c>
      <c r="C1213" s="350" t="s">
        <v>274</v>
      </c>
    </row>
    <row r="1214" spans="1:3" x14ac:dyDescent="0.25">
      <c r="A1214" s="351">
        <v>242221</v>
      </c>
      <c r="B1214" s="350" t="s">
        <v>1731</v>
      </c>
      <c r="C1214" s="350" t="s">
        <v>274</v>
      </c>
    </row>
    <row r="1215" spans="1:3" x14ac:dyDescent="0.25">
      <c r="A1215" s="351">
        <v>242222</v>
      </c>
      <c r="B1215" s="350" t="s">
        <v>1732</v>
      </c>
      <c r="C1215" s="350" t="s">
        <v>274</v>
      </c>
    </row>
    <row r="1216" spans="1:3" x14ac:dyDescent="0.25">
      <c r="A1216" s="351">
        <v>242223</v>
      </c>
      <c r="B1216" s="350" t="s">
        <v>1733</v>
      </c>
      <c r="C1216" s="350" t="s">
        <v>274</v>
      </c>
    </row>
    <row r="1217" spans="1:3" x14ac:dyDescent="0.25">
      <c r="A1217" s="351">
        <v>242229</v>
      </c>
      <c r="B1217" s="350" t="s">
        <v>1734</v>
      </c>
      <c r="C1217" s="350" t="s">
        <v>274</v>
      </c>
    </row>
    <row r="1218" spans="1:3" x14ac:dyDescent="0.25">
      <c r="A1218" s="351">
        <v>24223</v>
      </c>
      <c r="B1218" s="350" t="s">
        <v>56</v>
      </c>
      <c r="C1218" s="350" t="s">
        <v>274</v>
      </c>
    </row>
    <row r="1219" spans="1:3" x14ac:dyDescent="0.25">
      <c r="A1219" s="351">
        <v>242231</v>
      </c>
      <c r="B1219" s="350" t="s">
        <v>1735</v>
      </c>
      <c r="C1219" s="350" t="s">
        <v>274</v>
      </c>
    </row>
    <row r="1220" spans="1:3" x14ac:dyDescent="0.25">
      <c r="A1220" s="351">
        <v>242232</v>
      </c>
      <c r="B1220" s="350" t="s">
        <v>1736</v>
      </c>
      <c r="C1220" s="350" t="s">
        <v>274</v>
      </c>
    </row>
    <row r="1221" spans="1:3" x14ac:dyDescent="0.25">
      <c r="A1221" s="351">
        <v>242233</v>
      </c>
      <c r="B1221" s="350" t="s">
        <v>1737</v>
      </c>
      <c r="C1221" s="350" t="s">
        <v>274</v>
      </c>
    </row>
    <row r="1222" spans="1:3" x14ac:dyDescent="0.25">
      <c r="A1222" s="351">
        <v>242234</v>
      </c>
      <c r="B1222" s="350" t="s">
        <v>1738</v>
      </c>
      <c r="C1222" s="350" t="s">
        <v>274</v>
      </c>
    </row>
    <row r="1223" spans="1:3" x14ac:dyDescent="0.25">
      <c r="A1223" s="351">
        <v>242235</v>
      </c>
      <c r="B1223" s="350" t="s">
        <v>1739</v>
      </c>
      <c r="C1223" s="350" t="s">
        <v>274</v>
      </c>
    </row>
    <row r="1224" spans="1:3" x14ac:dyDescent="0.25">
      <c r="A1224" s="351">
        <v>242239</v>
      </c>
      <c r="B1224" s="350" t="s">
        <v>1740</v>
      </c>
      <c r="C1224" s="350" t="s">
        <v>274</v>
      </c>
    </row>
    <row r="1225" spans="1:3" x14ac:dyDescent="0.25">
      <c r="A1225" s="351">
        <v>24224</v>
      </c>
      <c r="B1225" s="350" t="s">
        <v>559</v>
      </c>
      <c r="C1225" s="350" t="s">
        <v>274</v>
      </c>
    </row>
    <row r="1226" spans="1:3" x14ac:dyDescent="0.25">
      <c r="A1226" s="351">
        <v>242241</v>
      </c>
      <c r="B1226" s="350" t="s">
        <v>1741</v>
      </c>
      <c r="C1226" s="350" t="s">
        <v>274</v>
      </c>
    </row>
    <row r="1227" spans="1:3" x14ac:dyDescent="0.25">
      <c r="A1227" s="351">
        <v>242242</v>
      </c>
      <c r="B1227" s="350" t="s">
        <v>1742</v>
      </c>
      <c r="C1227" s="350" t="s">
        <v>274</v>
      </c>
    </row>
    <row r="1228" spans="1:3" x14ac:dyDescent="0.25">
      <c r="A1228" s="351">
        <v>24225</v>
      </c>
      <c r="B1228" s="350" t="s">
        <v>565</v>
      </c>
      <c r="C1228" s="350" t="s">
        <v>274</v>
      </c>
    </row>
    <row r="1229" spans="1:3" x14ac:dyDescent="0.25">
      <c r="A1229" s="351">
        <v>242251</v>
      </c>
      <c r="B1229" s="350" t="s">
        <v>1743</v>
      </c>
      <c r="C1229" s="350" t="s">
        <v>274</v>
      </c>
    </row>
    <row r="1230" spans="1:3" x14ac:dyDescent="0.25">
      <c r="A1230" s="351">
        <v>242252</v>
      </c>
      <c r="B1230" s="350" t="s">
        <v>1744</v>
      </c>
      <c r="C1230" s="350" t="s">
        <v>274</v>
      </c>
    </row>
    <row r="1231" spans="1:3" x14ac:dyDescent="0.25">
      <c r="A1231" s="351">
        <v>242253</v>
      </c>
      <c r="B1231" s="350" t="s">
        <v>1745</v>
      </c>
      <c r="C1231" s="350" t="s">
        <v>274</v>
      </c>
    </row>
    <row r="1232" spans="1:3" x14ac:dyDescent="0.25">
      <c r="A1232" s="351">
        <v>242259</v>
      </c>
      <c r="B1232" s="350" t="s">
        <v>1746</v>
      </c>
      <c r="C1232" s="350" t="s">
        <v>274</v>
      </c>
    </row>
    <row r="1233" spans="1:3" x14ac:dyDescent="0.25">
      <c r="A1233" s="351">
        <v>24226</v>
      </c>
      <c r="B1233" s="350" t="s">
        <v>575</v>
      </c>
      <c r="C1233" s="350" t="s">
        <v>274</v>
      </c>
    </row>
    <row r="1234" spans="1:3" x14ac:dyDescent="0.25">
      <c r="A1234" s="351">
        <v>242261</v>
      </c>
      <c r="B1234" s="350" t="s">
        <v>1747</v>
      </c>
      <c r="C1234" s="350" t="s">
        <v>274</v>
      </c>
    </row>
    <row r="1235" spans="1:3" x14ac:dyDescent="0.25">
      <c r="A1235" s="351">
        <v>242262</v>
      </c>
      <c r="B1235" s="350" t="s">
        <v>1748</v>
      </c>
      <c r="C1235" s="350" t="s">
        <v>274</v>
      </c>
    </row>
    <row r="1236" spans="1:3" x14ac:dyDescent="0.25">
      <c r="A1236" s="351">
        <v>24227</v>
      </c>
      <c r="B1236" s="350" t="s">
        <v>581</v>
      </c>
      <c r="C1236" s="350" t="s">
        <v>274</v>
      </c>
    </row>
    <row r="1237" spans="1:3" x14ac:dyDescent="0.25">
      <c r="A1237" s="351">
        <v>242271</v>
      </c>
      <c r="B1237" s="350" t="s">
        <v>1749</v>
      </c>
      <c r="C1237" s="350" t="s">
        <v>274</v>
      </c>
    </row>
    <row r="1238" spans="1:3" x14ac:dyDescent="0.25">
      <c r="A1238" s="351">
        <v>242272</v>
      </c>
      <c r="B1238" s="350" t="s">
        <v>1750</v>
      </c>
      <c r="C1238" s="350" t="s">
        <v>274</v>
      </c>
    </row>
    <row r="1239" spans="1:3" x14ac:dyDescent="0.25">
      <c r="A1239" s="351">
        <v>242273</v>
      </c>
      <c r="B1239" s="350" t="s">
        <v>1751</v>
      </c>
      <c r="C1239" s="350" t="s">
        <v>274</v>
      </c>
    </row>
    <row r="1240" spans="1:3" x14ac:dyDescent="0.25">
      <c r="A1240" s="351">
        <v>24228</v>
      </c>
      <c r="B1240" s="350" t="s">
        <v>589</v>
      </c>
      <c r="C1240" s="350" t="s">
        <v>274</v>
      </c>
    </row>
    <row r="1241" spans="1:3" x14ac:dyDescent="0.25">
      <c r="A1241" s="351">
        <v>242281</v>
      </c>
      <c r="B1241" s="350" t="s">
        <v>1752</v>
      </c>
      <c r="C1241" s="350" t="s">
        <v>274</v>
      </c>
    </row>
    <row r="1242" spans="1:3" x14ac:dyDescent="0.25">
      <c r="A1242" s="349">
        <v>2423</v>
      </c>
      <c r="B1242" s="350" t="s">
        <v>27</v>
      </c>
      <c r="C1242" s="350" t="s">
        <v>274</v>
      </c>
    </row>
    <row r="1243" spans="1:3" x14ac:dyDescent="0.25">
      <c r="A1243" s="351">
        <v>24231</v>
      </c>
      <c r="B1243" s="350" t="s">
        <v>593</v>
      </c>
      <c r="C1243" s="350" t="s">
        <v>274</v>
      </c>
    </row>
    <row r="1244" spans="1:3" x14ac:dyDescent="0.25">
      <c r="A1244" s="351">
        <v>242311</v>
      </c>
      <c r="B1244" s="350" t="s">
        <v>1753</v>
      </c>
      <c r="C1244" s="350" t="s">
        <v>274</v>
      </c>
    </row>
    <row r="1245" spans="1:3" x14ac:dyDescent="0.25">
      <c r="A1245" s="351">
        <v>242312</v>
      </c>
      <c r="B1245" s="350" t="s">
        <v>1754</v>
      </c>
      <c r="C1245" s="350" t="s">
        <v>274</v>
      </c>
    </row>
    <row r="1246" spans="1:3" x14ac:dyDescent="0.25">
      <c r="A1246" s="351">
        <v>242313</v>
      </c>
      <c r="B1246" s="350" t="s">
        <v>1755</v>
      </c>
      <c r="C1246" s="350" t="s">
        <v>274</v>
      </c>
    </row>
    <row r="1247" spans="1:3" x14ac:dyDescent="0.25">
      <c r="A1247" s="351">
        <v>242314</v>
      </c>
      <c r="B1247" s="350" t="s">
        <v>1756</v>
      </c>
      <c r="C1247" s="350" t="s">
        <v>274</v>
      </c>
    </row>
    <row r="1248" spans="1:3" x14ac:dyDescent="0.25">
      <c r="A1248" s="351">
        <v>242315</v>
      </c>
      <c r="B1248" s="350" t="s">
        <v>1757</v>
      </c>
      <c r="C1248" s="350" t="s">
        <v>274</v>
      </c>
    </row>
    <row r="1249" spans="1:3" x14ac:dyDescent="0.25">
      <c r="A1249" s="351">
        <v>242316</v>
      </c>
      <c r="B1249" s="350" t="s">
        <v>1758</v>
      </c>
      <c r="C1249" s="350" t="s">
        <v>274</v>
      </c>
    </row>
    <row r="1250" spans="1:3" x14ac:dyDescent="0.25">
      <c r="A1250" s="351">
        <v>242317</v>
      </c>
      <c r="B1250" s="350" t="s">
        <v>1759</v>
      </c>
      <c r="C1250" s="350" t="s">
        <v>274</v>
      </c>
    </row>
    <row r="1251" spans="1:3" x14ac:dyDescent="0.25">
      <c r="A1251" s="351">
        <v>242318</v>
      </c>
      <c r="B1251" s="350" t="s">
        <v>1760</v>
      </c>
      <c r="C1251" s="350" t="s">
        <v>274</v>
      </c>
    </row>
    <row r="1252" spans="1:3" x14ac:dyDescent="0.25">
      <c r="A1252" s="351">
        <v>242319</v>
      </c>
      <c r="B1252" s="350" t="s">
        <v>1761</v>
      </c>
      <c r="C1252" s="350" t="s">
        <v>274</v>
      </c>
    </row>
    <row r="1253" spans="1:3" x14ac:dyDescent="0.25">
      <c r="A1253" s="351">
        <v>24232</v>
      </c>
      <c r="B1253" s="350" t="s">
        <v>613</v>
      </c>
      <c r="C1253" s="350" t="s">
        <v>274</v>
      </c>
    </row>
    <row r="1254" spans="1:3" x14ac:dyDescent="0.25">
      <c r="A1254" s="351">
        <v>242321</v>
      </c>
      <c r="B1254" s="350" t="s">
        <v>1762</v>
      </c>
      <c r="C1254" s="350" t="s">
        <v>274</v>
      </c>
    </row>
    <row r="1255" spans="1:3" x14ac:dyDescent="0.25">
      <c r="A1255" s="351">
        <v>242322</v>
      </c>
      <c r="B1255" s="350" t="s">
        <v>1763</v>
      </c>
      <c r="C1255" s="350" t="s">
        <v>274</v>
      </c>
    </row>
    <row r="1256" spans="1:3" x14ac:dyDescent="0.25">
      <c r="A1256" s="351">
        <v>242323</v>
      </c>
      <c r="B1256" s="350" t="s">
        <v>1764</v>
      </c>
      <c r="C1256" s="350" t="s">
        <v>274</v>
      </c>
    </row>
    <row r="1257" spans="1:3" x14ac:dyDescent="0.25">
      <c r="A1257" s="351">
        <v>242324</v>
      </c>
      <c r="B1257" s="350" t="s">
        <v>1765</v>
      </c>
      <c r="C1257" s="350" t="s">
        <v>274</v>
      </c>
    </row>
    <row r="1258" spans="1:3" x14ac:dyDescent="0.25">
      <c r="A1258" s="351">
        <v>242329</v>
      </c>
      <c r="B1258" s="350" t="s">
        <v>1766</v>
      </c>
      <c r="C1258" s="350" t="s">
        <v>274</v>
      </c>
    </row>
    <row r="1259" spans="1:3" x14ac:dyDescent="0.25">
      <c r="A1259" s="351">
        <v>24233</v>
      </c>
      <c r="B1259" s="350" t="s">
        <v>625</v>
      </c>
      <c r="C1259" s="350" t="s">
        <v>274</v>
      </c>
    </row>
    <row r="1260" spans="1:3" x14ac:dyDescent="0.25">
      <c r="A1260" s="351">
        <v>242331</v>
      </c>
      <c r="B1260" s="350" t="s">
        <v>1767</v>
      </c>
      <c r="C1260" s="350" t="s">
        <v>274</v>
      </c>
    </row>
    <row r="1261" spans="1:3" x14ac:dyDescent="0.25">
      <c r="A1261" s="351">
        <v>242332</v>
      </c>
      <c r="B1261" s="350" t="s">
        <v>1768</v>
      </c>
      <c r="C1261" s="350" t="s">
        <v>274</v>
      </c>
    </row>
    <row r="1262" spans="1:3" x14ac:dyDescent="0.25">
      <c r="A1262" s="351">
        <v>242339</v>
      </c>
      <c r="B1262" s="350" t="s">
        <v>1769</v>
      </c>
      <c r="C1262" s="350" t="s">
        <v>274</v>
      </c>
    </row>
    <row r="1263" spans="1:3" x14ac:dyDescent="0.25">
      <c r="A1263" s="351">
        <v>24234</v>
      </c>
      <c r="B1263" s="350" t="s">
        <v>633</v>
      </c>
      <c r="C1263" s="350" t="s">
        <v>274</v>
      </c>
    </row>
    <row r="1264" spans="1:3" x14ac:dyDescent="0.25">
      <c r="A1264" s="351">
        <v>242341</v>
      </c>
      <c r="B1264" s="350" t="s">
        <v>1770</v>
      </c>
      <c r="C1264" s="350" t="s">
        <v>274</v>
      </c>
    </row>
    <row r="1265" spans="1:3" x14ac:dyDescent="0.25">
      <c r="A1265" s="351">
        <v>242342</v>
      </c>
      <c r="B1265" s="350" t="s">
        <v>1771</v>
      </c>
      <c r="C1265" s="350" t="s">
        <v>274</v>
      </c>
    </row>
    <row r="1266" spans="1:3" x14ac:dyDescent="0.25">
      <c r="A1266" s="351">
        <v>242349</v>
      </c>
      <c r="B1266" s="350" t="s">
        <v>1772</v>
      </c>
      <c r="C1266" s="350" t="s">
        <v>274</v>
      </c>
    </row>
    <row r="1267" spans="1:3" x14ac:dyDescent="0.25">
      <c r="A1267" s="349">
        <v>2424</v>
      </c>
      <c r="B1267" s="350" t="s">
        <v>641</v>
      </c>
      <c r="C1267" s="350" t="s">
        <v>274</v>
      </c>
    </row>
    <row r="1268" spans="1:3" x14ac:dyDescent="0.25">
      <c r="A1268" s="351">
        <v>24241</v>
      </c>
      <c r="B1268" s="350" t="s">
        <v>643</v>
      </c>
      <c r="C1268" s="350" t="s">
        <v>274</v>
      </c>
    </row>
    <row r="1269" spans="1:3" x14ac:dyDescent="0.25">
      <c r="A1269" s="351">
        <v>242411</v>
      </c>
      <c r="B1269" s="350" t="s">
        <v>1773</v>
      </c>
      <c r="C1269" s="350" t="s">
        <v>274</v>
      </c>
    </row>
    <row r="1270" spans="1:3" x14ac:dyDescent="0.25">
      <c r="A1270" s="351">
        <v>24242</v>
      </c>
      <c r="B1270" s="350" t="s">
        <v>646</v>
      </c>
      <c r="C1270" s="350" t="s">
        <v>274</v>
      </c>
    </row>
    <row r="1271" spans="1:3" x14ac:dyDescent="0.25">
      <c r="A1271" s="351">
        <v>242421</v>
      </c>
      <c r="B1271" s="350" t="s">
        <v>1774</v>
      </c>
      <c r="C1271" s="350" t="s">
        <v>274</v>
      </c>
    </row>
    <row r="1272" spans="1:3" x14ac:dyDescent="0.25">
      <c r="A1272" s="351">
        <v>242422</v>
      </c>
      <c r="B1272" s="350" t="s">
        <v>1775</v>
      </c>
      <c r="C1272" s="350" t="s">
        <v>274</v>
      </c>
    </row>
    <row r="1273" spans="1:3" x14ac:dyDescent="0.25">
      <c r="A1273" s="351">
        <v>242429</v>
      </c>
      <c r="B1273" s="350" t="s">
        <v>1776</v>
      </c>
      <c r="C1273" s="350" t="s">
        <v>274</v>
      </c>
    </row>
    <row r="1274" spans="1:3" x14ac:dyDescent="0.25">
      <c r="A1274" s="351">
        <v>24243</v>
      </c>
      <c r="B1274" s="350" t="s">
        <v>654</v>
      </c>
      <c r="C1274" s="350" t="s">
        <v>274</v>
      </c>
    </row>
    <row r="1275" spans="1:3" x14ac:dyDescent="0.25">
      <c r="A1275" s="351">
        <v>242431</v>
      </c>
      <c r="B1275" s="350" t="s">
        <v>1777</v>
      </c>
      <c r="C1275" s="350" t="s">
        <v>274</v>
      </c>
    </row>
    <row r="1276" spans="1:3" x14ac:dyDescent="0.25">
      <c r="A1276" s="351">
        <v>242432</v>
      </c>
      <c r="B1276" s="350" t="s">
        <v>1778</v>
      </c>
      <c r="C1276" s="350" t="s">
        <v>274</v>
      </c>
    </row>
    <row r="1277" spans="1:3" x14ac:dyDescent="0.25">
      <c r="A1277" s="351">
        <v>24244</v>
      </c>
      <c r="B1277" s="350" t="s">
        <v>660</v>
      </c>
      <c r="C1277" s="350" t="s">
        <v>274</v>
      </c>
    </row>
    <row r="1278" spans="1:3" x14ac:dyDescent="0.25">
      <c r="A1278" s="351">
        <v>242441</v>
      </c>
      <c r="B1278" s="350" t="s">
        <v>1779</v>
      </c>
      <c r="C1278" s="350" t="s">
        <v>274</v>
      </c>
    </row>
    <row r="1279" spans="1:3" x14ac:dyDescent="0.25">
      <c r="A1279" s="349">
        <v>2425</v>
      </c>
      <c r="B1279" s="350" t="s">
        <v>663</v>
      </c>
      <c r="C1279" s="350" t="s">
        <v>274</v>
      </c>
    </row>
    <row r="1280" spans="1:3" x14ac:dyDescent="0.25">
      <c r="A1280" s="351">
        <v>24251</v>
      </c>
      <c r="B1280" s="350" t="s">
        <v>665</v>
      </c>
      <c r="C1280" s="350" t="s">
        <v>274</v>
      </c>
    </row>
    <row r="1281" spans="1:3" x14ac:dyDescent="0.25">
      <c r="A1281" s="351">
        <v>242511</v>
      </c>
      <c r="B1281" s="350" t="s">
        <v>1780</v>
      </c>
      <c r="C1281" s="350" t="s">
        <v>274</v>
      </c>
    </row>
    <row r="1282" spans="1:3" x14ac:dyDescent="0.25">
      <c r="A1282" s="351">
        <v>242519</v>
      </c>
      <c r="B1282" s="350" t="s">
        <v>1781</v>
      </c>
      <c r="C1282" s="350" t="s">
        <v>274</v>
      </c>
    </row>
    <row r="1283" spans="1:3" x14ac:dyDescent="0.25">
      <c r="A1283" s="351">
        <v>24252</v>
      </c>
      <c r="B1283" s="350" t="s">
        <v>671</v>
      </c>
      <c r="C1283" s="350" t="s">
        <v>274</v>
      </c>
    </row>
    <row r="1284" spans="1:3" x14ac:dyDescent="0.25">
      <c r="A1284" s="351">
        <v>242521</v>
      </c>
      <c r="B1284" s="350" t="s">
        <v>1782</v>
      </c>
      <c r="C1284" s="350" t="s">
        <v>274</v>
      </c>
    </row>
    <row r="1285" spans="1:3" x14ac:dyDescent="0.25">
      <c r="A1285" s="349">
        <v>2426</v>
      </c>
      <c r="B1285" s="350" t="s">
        <v>674</v>
      </c>
      <c r="C1285" s="350" t="s">
        <v>274</v>
      </c>
    </row>
    <row r="1286" spans="1:3" x14ac:dyDescent="0.25">
      <c r="A1286" s="351">
        <v>24261</v>
      </c>
      <c r="B1286" s="350" t="s">
        <v>676</v>
      </c>
      <c r="C1286" s="350" t="s">
        <v>274</v>
      </c>
    </row>
    <row r="1287" spans="1:3" x14ac:dyDescent="0.25">
      <c r="A1287" s="351">
        <v>242611</v>
      </c>
      <c r="B1287" s="350" t="s">
        <v>1783</v>
      </c>
      <c r="C1287" s="350" t="s">
        <v>274</v>
      </c>
    </row>
    <row r="1288" spans="1:3" x14ac:dyDescent="0.25">
      <c r="A1288" s="351">
        <v>24262</v>
      </c>
      <c r="B1288" s="350" t="s">
        <v>679</v>
      </c>
      <c r="C1288" s="350" t="s">
        <v>274</v>
      </c>
    </row>
    <row r="1289" spans="1:3" x14ac:dyDescent="0.25">
      <c r="A1289" s="351">
        <v>242621</v>
      </c>
      <c r="B1289" s="350" t="s">
        <v>1784</v>
      </c>
      <c r="C1289" s="350" t="s">
        <v>274</v>
      </c>
    </row>
    <row r="1290" spans="1:3" x14ac:dyDescent="0.25">
      <c r="A1290" s="351">
        <v>24263</v>
      </c>
      <c r="B1290" s="350" t="s">
        <v>682</v>
      </c>
      <c r="C1290" s="350" t="s">
        <v>274</v>
      </c>
    </row>
    <row r="1291" spans="1:3" x14ac:dyDescent="0.25">
      <c r="A1291" s="351">
        <v>242631</v>
      </c>
      <c r="B1291" s="350" t="s">
        <v>1785</v>
      </c>
      <c r="C1291" s="350" t="s">
        <v>274</v>
      </c>
    </row>
    <row r="1292" spans="1:3" x14ac:dyDescent="0.25">
      <c r="A1292" s="351">
        <v>242632</v>
      </c>
      <c r="B1292" s="350" t="s">
        <v>1786</v>
      </c>
      <c r="C1292" s="350" t="s">
        <v>274</v>
      </c>
    </row>
    <row r="1293" spans="1:3" x14ac:dyDescent="0.25">
      <c r="A1293" s="351">
        <v>242633</v>
      </c>
      <c r="B1293" s="350" t="s">
        <v>1787</v>
      </c>
      <c r="C1293" s="350" t="s">
        <v>274</v>
      </c>
    </row>
    <row r="1294" spans="1:3" x14ac:dyDescent="0.25">
      <c r="A1294" s="351">
        <v>242634</v>
      </c>
      <c r="B1294" s="350" t="s">
        <v>1788</v>
      </c>
      <c r="C1294" s="350" t="s">
        <v>274</v>
      </c>
    </row>
    <row r="1295" spans="1:3" x14ac:dyDescent="0.25">
      <c r="A1295" s="351">
        <v>242636</v>
      </c>
      <c r="B1295" s="350" t="s">
        <v>1789</v>
      </c>
      <c r="C1295" s="350" t="s">
        <v>274</v>
      </c>
    </row>
    <row r="1296" spans="1:3" x14ac:dyDescent="0.25">
      <c r="A1296" s="351">
        <v>242637</v>
      </c>
      <c r="B1296" s="350" t="s">
        <v>1790</v>
      </c>
      <c r="C1296" s="350" t="s">
        <v>274</v>
      </c>
    </row>
    <row r="1297" spans="1:3" x14ac:dyDescent="0.25">
      <c r="A1297" s="351">
        <v>242639</v>
      </c>
      <c r="B1297" s="350" t="s">
        <v>1791</v>
      </c>
      <c r="C1297" s="350" t="s">
        <v>274</v>
      </c>
    </row>
    <row r="1298" spans="1:3" x14ac:dyDescent="0.25">
      <c r="A1298" s="351">
        <v>24264</v>
      </c>
      <c r="B1298" s="350" t="s">
        <v>698</v>
      </c>
      <c r="C1298" s="350" t="s">
        <v>274</v>
      </c>
    </row>
    <row r="1299" spans="1:3" x14ac:dyDescent="0.25">
      <c r="A1299" s="351">
        <v>242641</v>
      </c>
      <c r="B1299" s="350" t="s">
        <v>1792</v>
      </c>
      <c r="C1299" s="350" t="s">
        <v>274</v>
      </c>
    </row>
    <row r="1300" spans="1:3" x14ac:dyDescent="0.25">
      <c r="A1300" s="349">
        <v>243</v>
      </c>
      <c r="B1300" s="350" t="s">
        <v>1793</v>
      </c>
      <c r="C1300" s="350" t="s">
        <v>274</v>
      </c>
    </row>
    <row r="1301" spans="1:3" x14ac:dyDescent="0.25">
      <c r="A1301" s="349">
        <v>2431</v>
      </c>
      <c r="B1301" s="350" t="s">
        <v>716</v>
      </c>
      <c r="C1301" s="350" t="s">
        <v>274</v>
      </c>
    </row>
    <row r="1302" spans="1:3" x14ac:dyDescent="0.25">
      <c r="A1302" s="351">
        <v>24311</v>
      </c>
      <c r="B1302" s="350" t="s">
        <v>719</v>
      </c>
      <c r="C1302" s="350" t="s">
        <v>274</v>
      </c>
    </row>
    <row r="1303" spans="1:3" x14ac:dyDescent="0.25">
      <c r="A1303" s="351">
        <v>243111</v>
      </c>
      <c r="B1303" s="350" t="s">
        <v>1682</v>
      </c>
      <c r="C1303" s="350" t="s">
        <v>274</v>
      </c>
    </row>
    <row r="1304" spans="1:3" x14ac:dyDescent="0.25">
      <c r="A1304" s="351">
        <v>243112</v>
      </c>
      <c r="B1304" s="350" t="s">
        <v>1683</v>
      </c>
      <c r="C1304" s="350" t="s">
        <v>274</v>
      </c>
    </row>
    <row r="1305" spans="1:3" x14ac:dyDescent="0.25">
      <c r="A1305" s="351">
        <v>24312</v>
      </c>
      <c r="B1305" s="350" t="s">
        <v>723</v>
      </c>
      <c r="C1305" s="350" t="s">
        <v>274</v>
      </c>
    </row>
    <row r="1306" spans="1:3" x14ac:dyDescent="0.25">
      <c r="A1306" s="351">
        <v>243121</v>
      </c>
      <c r="B1306" s="350" t="s">
        <v>1794</v>
      </c>
      <c r="C1306" s="350" t="s">
        <v>274</v>
      </c>
    </row>
    <row r="1307" spans="1:3" x14ac:dyDescent="0.25">
      <c r="A1307" s="351">
        <v>243122</v>
      </c>
      <c r="B1307" s="350" t="s">
        <v>1795</v>
      </c>
      <c r="C1307" s="350" t="s">
        <v>274</v>
      </c>
    </row>
    <row r="1308" spans="1:3" x14ac:dyDescent="0.25">
      <c r="A1308" s="351">
        <v>243123</v>
      </c>
      <c r="B1308" s="350" t="s">
        <v>1796</v>
      </c>
      <c r="C1308" s="350" t="s">
        <v>274</v>
      </c>
    </row>
    <row r="1309" spans="1:3" x14ac:dyDescent="0.25">
      <c r="A1309" s="351">
        <v>243124</v>
      </c>
      <c r="B1309" s="350" t="s">
        <v>1797</v>
      </c>
      <c r="C1309" s="350" t="s">
        <v>274</v>
      </c>
    </row>
    <row r="1310" spans="1:3" x14ac:dyDescent="0.25">
      <c r="A1310" s="351">
        <v>243125</v>
      </c>
      <c r="B1310" s="350" t="s">
        <v>1798</v>
      </c>
      <c r="C1310" s="350" t="s">
        <v>274</v>
      </c>
    </row>
    <row r="1311" spans="1:3" x14ac:dyDescent="0.25">
      <c r="A1311" s="351">
        <v>243126</v>
      </c>
      <c r="B1311" s="350" t="s">
        <v>1799</v>
      </c>
      <c r="C1311" s="350" t="s">
        <v>274</v>
      </c>
    </row>
    <row r="1312" spans="1:3" x14ac:dyDescent="0.25">
      <c r="A1312" s="351">
        <v>243129</v>
      </c>
      <c r="B1312" s="350" t="s">
        <v>1800</v>
      </c>
      <c r="C1312" s="350" t="s">
        <v>274</v>
      </c>
    </row>
    <row r="1313" spans="1:3" x14ac:dyDescent="0.25">
      <c r="A1313" s="349">
        <v>244</v>
      </c>
      <c r="B1313" s="350" t="s">
        <v>1801</v>
      </c>
      <c r="C1313" s="350" t="s">
        <v>274</v>
      </c>
    </row>
    <row r="1314" spans="1:3" x14ac:dyDescent="0.25">
      <c r="A1314" s="349">
        <v>2441</v>
      </c>
      <c r="B1314" s="350" t="s">
        <v>1802</v>
      </c>
      <c r="C1314" s="350" t="s">
        <v>274</v>
      </c>
    </row>
    <row r="1315" spans="1:3" x14ac:dyDescent="0.25">
      <c r="A1315" s="351">
        <v>24411</v>
      </c>
      <c r="B1315" s="350" t="s">
        <v>825</v>
      </c>
      <c r="C1315" s="350" t="s">
        <v>274</v>
      </c>
    </row>
    <row r="1316" spans="1:3" x14ac:dyDescent="0.25">
      <c r="A1316" s="351">
        <v>244111</v>
      </c>
      <c r="B1316" s="350" t="s">
        <v>1803</v>
      </c>
      <c r="C1316" s="350" t="s">
        <v>274</v>
      </c>
    </row>
    <row r="1317" spans="1:3" x14ac:dyDescent="0.25">
      <c r="A1317" s="349">
        <v>245</v>
      </c>
      <c r="B1317" s="350" t="s">
        <v>1804</v>
      </c>
      <c r="C1317" s="350" t="s">
        <v>274</v>
      </c>
    </row>
    <row r="1318" spans="1:3" x14ac:dyDescent="0.25">
      <c r="A1318" s="349">
        <v>2451</v>
      </c>
      <c r="B1318" s="350" t="s">
        <v>67</v>
      </c>
      <c r="C1318" s="350" t="s">
        <v>274</v>
      </c>
    </row>
    <row r="1319" spans="1:3" x14ac:dyDescent="0.25">
      <c r="A1319" s="351">
        <v>24511</v>
      </c>
      <c r="B1319" s="350" t="s">
        <v>67</v>
      </c>
      <c r="C1319" s="350" t="s">
        <v>274</v>
      </c>
    </row>
    <row r="1320" spans="1:3" x14ac:dyDescent="0.25">
      <c r="A1320" s="351">
        <v>245111</v>
      </c>
      <c r="B1320" s="350" t="s">
        <v>1805</v>
      </c>
      <c r="C1320" s="350" t="s">
        <v>274</v>
      </c>
    </row>
    <row r="1321" spans="1:3" x14ac:dyDescent="0.25">
      <c r="A1321" s="349">
        <v>2452</v>
      </c>
      <c r="B1321" s="350" t="s">
        <v>1806</v>
      </c>
      <c r="C1321" s="350" t="s">
        <v>274</v>
      </c>
    </row>
    <row r="1322" spans="1:3" x14ac:dyDescent="0.25">
      <c r="A1322" s="351">
        <v>24521</v>
      </c>
      <c r="B1322" s="350" t="s">
        <v>1806</v>
      </c>
      <c r="C1322" s="350" t="s">
        <v>274</v>
      </c>
    </row>
    <row r="1323" spans="1:3" x14ac:dyDescent="0.25">
      <c r="A1323" s="351">
        <v>245211</v>
      </c>
      <c r="B1323" s="350" t="s">
        <v>1807</v>
      </c>
      <c r="C1323" s="350" t="s">
        <v>274</v>
      </c>
    </row>
    <row r="1324" spans="1:3" x14ac:dyDescent="0.25">
      <c r="A1324" s="349">
        <v>2453</v>
      </c>
      <c r="B1324" s="350" t="s">
        <v>1808</v>
      </c>
      <c r="C1324" s="350" t="s">
        <v>274</v>
      </c>
    </row>
    <row r="1325" spans="1:3" x14ac:dyDescent="0.25">
      <c r="A1325" s="351">
        <v>24531</v>
      </c>
      <c r="B1325" s="350" t="s">
        <v>1808</v>
      </c>
      <c r="C1325" s="350" t="s">
        <v>274</v>
      </c>
    </row>
    <row r="1326" spans="1:3" x14ac:dyDescent="0.25">
      <c r="A1326" s="351">
        <v>245311</v>
      </c>
      <c r="B1326" s="350" t="s">
        <v>1809</v>
      </c>
      <c r="C1326" s="350" t="s">
        <v>274</v>
      </c>
    </row>
    <row r="1327" spans="1:3" x14ac:dyDescent="0.25">
      <c r="A1327" s="349">
        <v>2454</v>
      </c>
      <c r="B1327" s="350" t="s">
        <v>1810</v>
      </c>
      <c r="C1327" s="350" t="s">
        <v>274</v>
      </c>
    </row>
    <row r="1328" spans="1:3" x14ac:dyDescent="0.25">
      <c r="A1328" s="351">
        <v>24541</v>
      </c>
      <c r="B1328" s="350" t="s">
        <v>1810</v>
      </c>
      <c r="C1328" s="350" t="s">
        <v>274</v>
      </c>
    </row>
    <row r="1329" spans="1:3" x14ac:dyDescent="0.25">
      <c r="A1329" s="351">
        <v>245411</v>
      </c>
      <c r="B1329" s="350" t="s">
        <v>1811</v>
      </c>
      <c r="C1329" s="350" t="s">
        <v>274</v>
      </c>
    </row>
    <row r="1330" spans="1:3" x14ac:dyDescent="0.25">
      <c r="A1330" s="349">
        <v>25</v>
      </c>
      <c r="B1330" s="350" t="s">
        <v>1812</v>
      </c>
      <c r="C1330" s="350" t="s">
        <v>274</v>
      </c>
    </row>
    <row r="1331" spans="1:3" x14ac:dyDescent="0.25">
      <c r="A1331" s="349">
        <v>251</v>
      </c>
      <c r="B1331" s="350" t="s">
        <v>1813</v>
      </c>
      <c r="C1331" s="350" t="s">
        <v>274</v>
      </c>
    </row>
    <row r="1332" spans="1:3" x14ac:dyDescent="0.25">
      <c r="A1332" s="349">
        <v>2511</v>
      </c>
      <c r="B1332" s="350" t="s">
        <v>1814</v>
      </c>
      <c r="C1332" s="350" t="s">
        <v>274</v>
      </c>
    </row>
    <row r="1333" spans="1:3" x14ac:dyDescent="0.25">
      <c r="A1333" s="351">
        <v>25111</v>
      </c>
      <c r="B1333" s="350" t="s">
        <v>1814</v>
      </c>
      <c r="C1333" s="350" t="s">
        <v>274</v>
      </c>
    </row>
    <row r="1334" spans="1:3" x14ac:dyDescent="0.25">
      <c r="A1334" s="349">
        <v>2512</v>
      </c>
      <c r="B1334" s="350" t="s">
        <v>1815</v>
      </c>
      <c r="C1334" s="350" t="s">
        <v>274</v>
      </c>
    </row>
    <row r="1335" spans="1:3" x14ac:dyDescent="0.25">
      <c r="A1335" s="351">
        <v>25121</v>
      </c>
      <c r="B1335" s="350" t="s">
        <v>1815</v>
      </c>
      <c r="C1335" s="350" t="s">
        <v>274</v>
      </c>
    </row>
    <row r="1336" spans="1:3" x14ac:dyDescent="0.25">
      <c r="A1336" s="349">
        <v>252</v>
      </c>
      <c r="B1336" s="350" t="s">
        <v>1816</v>
      </c>
      <c r="C1336" s="350" t="s">
        <v>274</v>
      </c>
    </row>
    <row r="1337" spans="1:3" x14ac:dyDescent="0.25">
      <c r="A1337" s="349">
        <v>2521</v>
      </c>
      <c r="B1337" s="350" t="s">
        <v>1817</v>
      </c>
      <c r="C1337" s="350" t="s">
        <v>274</v>
      </c>
    </row>
    <row r="1338" spans="1:3" x14ac:dyDescent="0.25">
      <c r="A1338" s="351">
        <v>25211</v>
      </c>
      <c r="B1338" s="350" t="s">
        <v>1817</v>
      </c>
      <c r="C1338" s="350" t="s">
        <v>274</v>
      </c>
    </row>
    <row r="1339" spans="1:3" x14ac:dyDescent="0.25">
      <c r="A1339" s="349">
        <v>2522</v>
      </c>
      <c r="B1339" s="350" t="s">
        <v>1818</v>
      </c>
      <c r="C1339" s="350" t="s">
        <v>274</v>
      </c>
    </row>
    <row r="1340" spans="1:3" x14ac:dyDescent="0.25">
      <c r="A1340" s="351">
        <v>25221</v>
      </c>
      <c r="B1340" s="350" t="s">
        <v>1818</v>
      </c>
      <c r="C1340" s="350" t="s">
        <v>274</v>
      </c>
    </row>
    <row r="1341" spans="1:3" x14ac:dyDescent="0.25">
      <c r="A1341" s="349">
        <v>253</v>
      </c>
      <c r="B1341" s="350" t="s">
        <v>1819</v>
      </c>
      <c r="C1341" s="350" t="s">
        <v>274</v>
      </c>
    </row>
    <row r="1342" spans="1:3" x14ac:dyDescent="0.25">
      <c r="A1342" s="349">
        <v>2531</v>
      </c>
      <c r="B1342" s="350" t="s">
        <v>1820</v>
      </c>
      <c r="C1342" s="350" t="s">
        <v>274</v>
      </c>
    </row>
    <row r="1343" spans="1:3" x14ac:dyDescent="0.25">
      <c r="A1343" s="351">
        <v>25311</v>
      </c>
      <c r="B1343" s="350" t="s">
        <v>1820</v>
      </c>
      <c r="C1343" s="350" t="s">
        <v>274</v>
      </c>
    </row>
    <row r="1344" spans="1:3" x14ac:dyDescent="0.25">
      <c r="A1344" s="349">
        <v>2532</v>
      </c>
      <c r="B1344" s="350" t="s">
        <v>1821</v>
      </c>
      <c r="C1344" s="350" t="s">
        <v>274</v>
      </c>
    </row>
    <row r="1345" spans="1:3" x14ac:dyDescent="0.25">
      <c r="A1345" s="351">
        <v>25321</v>
      </c>
      <c r="B1345" s="350" t="s">
        <v>1821</v>
      </c>
      <c r="C1345" s="350" t="s">
        <v>274</v>
      </c>
    </row>
    <row r="1346" spans="1:3" x14ac:dyDescent="0.25">
      <c r="A1346" s="349">
        <v>254</v>
      </c>
      <c r="B1346" s="350" t="s">
        <v>1822</v>
      </c>
      <c r="C1346" s="350" t="s">
        <v>274</v>
      </c>
    </row>
    <row r="1347" spans="1:3" x14ac:dyDescent="0.25">
      <c r="A1347" s="349">
        <v>2541</v>
      </c>
      <c r="B1347" s="350" t="s">
        <v>1823</v>
      </c>
      <c r="C1347" s="350" t="s">
        <v>274</v>
      </c>
    </row>
    <row r="1348" spans="1:3" x14ac:dyDescent="0.25">
      <c r="A1348" s="351">
        <v>25412</v>
      </c>
      <c r="B1348" s="350" t="s">
        <v>1823</v>
      </c>
      <c r="C1348" s="350" t="s">
        <v>274</v>
      </c>
    </row>
    <row r="1349" spans="1:3" x14ac:dyDescent="0.25">
      <c r="A1349" s="349">
        <v>2542</v>
      </c>
      <c r="B1349" s="350" t="s">
        <v>1824</v>
      </c>
      <c r="C1349" s="350" t="s">
        <v>274</v>
      </c>
    </row>
    <row r="1350" spans="1:3" x14ac:dyDescent="0.25">
      <c r="A1350" s="351">
        <v>25422</v>
      </c>
      <c r="B1350" s="350" t="s">
        <v>1824</v>
      </c>
      <c r="C1350" s="350" t="s">
        <v>274</v>
      </c>
    </row>
    <row r="1351" spans="1:3" x14ac:dyDescent="0.25">
      <c r="A1351" s="349">
        <v>255</v>
      </c>
      <c r="B1351" s="350" t="s">
        <v>1825</v>
      </c>
      <c r="C1351" s="350" t="s">
        <v>274</v>
      </c>
    </row>
    <row r="1352" spans="1:3" x14ac:dyDescent="0.25">
      <c r="A1352" s="349">
        <v>2551</v>
      </c>
      <c r="B1352" s="350" t="s">
        <v>1826</v>
      </c>
      <c r="C1352" s="350" t="s">
        <v>274</v>
      </c>
    </row>
    <row r="1353" spans="1:3" x14ac:dyDescent="0.25">
      <c r="A1353" s="351">
        <v>25511</v>
      </c>
      <c r="B1353" s="350" t="s">
        <v>1827</v>
      </c>
      <c r="C1353" s="350" t="s">
        <v>274</v>
      </c>
    </row>
    <row r="1354" spans="1:3" x14ac:dyDescent="0.25">
      <c r="A1354" s="351">
        <v>25512</v>
      </c>
      <c r="B1354" s="350" t="s">
        <v>1828</v>
      </c>
      <c r="C1354" s="350" t="s">
        <v>274</v>
      </c>
    </row>
    <row r="1355" spans="1:3" x14ac:dyDescent="0.25">
      <c r="A1355" s="349">
        <v>2552</v>
      </c>
      <c r="B1355" s="350" t="s">
        <v>1829</v>
      </c>
      <c r="C1355" s="350" t="s">
        <v>274</v>
      </c>
    </row>
    <row r="1356" spans="1:3" x14ac:dyDescent="0.25">
      <c r="A1356" s="351">
        <v>25521</v>
      </c>
      <c r="B1356" s="350" t="s">
        <v>1830</v>
      </c>
      <c r="C1356" s="350" t="s">
        <v>274</v>
      </c>
    </row>
    <row r="1357" spans="1:3" x14ac:dyDescent="0.25">
      <c r="A1357" s="351">
        <v>25522</v>
      </c>
      <c r="B1357" s="350" t="s">
        <v>1831</v>
      </c>
      <c r="C1357" s="350" t="s">
        <v>274</v>
      </c>
    </row>
    <row r="1358" spans="1:3" x14ac:dyDescent="0.25">
      <c r="A1358" s="349">
        <v>256</v>
      </c>
      <c r="B1358" s="350" t="s">
        <v>1832</v>
      </c>
      <c r="C1358" s="350" t="s">
        <v>274</v>
      </c>
    </row>
    <row r="1359" spans="1:3" x14ac:dyDescent="0.25">
      <c r="A1359" s="349">
        <v>2561</v>
      </c>
      <c r="B1359" s="350" t="s">
        <v>1833</v>
      </c>
      <c r="C1359" s="350" t="s">
        <v>274</v>
      </c>
    </row>
    <row r="1360" spans="1:3" x14ac:dyDescent="0.25">
      <c r="A1360" s="351">
        <v>25611</v>
      </c>
      <c r="B1360" s="350" t="s">
        <v>1834</v>
      </c>
      <c r="C1360" s="350" t="s">
        <v>274</v>
      </c>
    </row>
    <row r="1361" spans="1:3" x14ac:dyDescent="0.25">
      <c r="A1361" s="351">
        <v>25612</v>
      </c>
      <c r="B1361" s="350" t="s">
        <v>1835</v>
      </c>
      <c r="C1361" s="350" t="s">
        <v>274</v>
      </c>
    </row>
    <row r="1362" spans="1:3" x14ac:dyDescent="0.25">
      <c r="A1362" s="349">
        <v>2562</v>
      </c>
      <c r="B1362" s="350" t="s">
        <v>1836</v>
      </c>
      <c r="C1362" s="350" t="s">
        <v>274</v>
      </c>
    </row>
    <row r="1363" spans="1:3" x14ac:dyDescent="0.25">
      <c r="A1363" s="351">
        <v>25621</v>
      </c>
      <c r="B1363" s="350" t="s">
        <v>1837</v>
      </c>
      <c r="C1363" s="350" t="s">
        <v>274</v>
      </c>
    </row>
    <row r="1364" spans="1:3" x14ac:dyDescent="0.25">
      <c r="A1364" s="351">
        <v>25622</v>
      </c>
      <c r="B1364" s="350" t="s">
        <v>1838</v>
      </c>
      <c r="C1364" s="350" t="s">
        <v>274</v>
      </c>
    </row>
    <row r="1365" spans="1:3" x14ac:dyDescent="0.25">
      <c r="A1365" s="349">
        <v>259</v>
      </c>
      <c r="B1365" s="350" t="s">
        <v>1839</v>
      </c>
      <c r="C1365" s="350" t="s">
        <v>274</v>
      </c>
    </row>
    <row r="1366" spans="1:3" x14ac:dyDescent="0.25">
      <c r="A1366" s="349">
        <v>2591</v>
      </c>
      <c r="B1366" s="350" t="s">
        <v>1839</v>
      </c>
      <c r="C1366" s="350" t="s">
        <v>274</v>
      </c>
    </row>
    <row r="1367" spans="1:3" x14ac:dyDescent="0.25">
      <c r="A1367" s="351">
        <v>25911</v>
      </c>
      <c r="B1367" s="350" t="s">
        <v>1839</v>
      </c>
      <c r="C1367" s="350" t="s">
        <v>274</v>
      </c>
    </row>
    <row r="1368" spans="1:3" x14ac:dyDescent="0.25">
      <c r="A1368" s="349">
        <v>26</v>
      </c>
      <c r="B1368" s="350" t="s">
        <v>1840</v>
      </c>
      <c r="C1368" s="350" t="s">
        <v>274</v>
      </c>
    </row>
    <row r="1369" spans="1:3" x14ac:dyDescent="0.25">
      <c r="A1369" s="349">
        <v>261</v>
      </c>
      <c r="B1369" s="350" t="s">
        <v>1841</v>
      </c>
      <c r="C1369" s="350" t="s">
        <v>1842</v>
      </c>
    </row>
    <row r="1370" spans="1:3" x14ac:dyDescent="0.25">
      <c r="A1370" s="349">
        <v>2613</v>
      </c>
      <c r="B1370" s="350" t="s">
        <v>1843</v>
      </c>
      <c r="C1370" s="350" t="s">
        <v>274</v>
      </c>
    </row>
    <row r="1371" spans="1:3" x14ac:dyDescent="0.25">
      <c r="A1371" s="351">
        <v>26131</v>
      </c>
      <c r="B1371" s="350" t="s">
        <v>1844</v>
      </c>
      <c r="C1371" s="350" t="s">
        <v>274</v>
      </c>
    </row>
    <row r="1372" spans="1:3" x14ac:dyDescent="0.25">
      <c r="A1372" s="351">
        <v>26132</v>
      </c>
      <c r="B1372" s="350" t="s">
        <v>1845</v>
      </c>
      <c r="C1372" s="350" t="s">
        <v>274</v>
      </c>
    </row>
    <row r="1373" spans="1:3" x14ac:dyDescent="0.25">
      <c r="A1373" s="349">
        <v>2614</v>
      </c>
      <c r="B1373" s="350" t="s">
        <v>1846</v>
      </c>
      <c r="C1373" s="350" t="s">
        <v>274</v>
      </c>
    </row>
    <row r="1374" spans="1:3" x14ac:dyDescent="0.25">
      <c r="A1374" s="351">
        <v>26141</v>
      </c>
      <c r="B1374" s="350" t="s">
        <v>1847</v>
      </c>
      <c r="C1374" s="350" t="s">
        <v>274</v>
      </c>
    </row>
    <row r="1375" spans="1:3" x14ac:dyDescent="0.25">
      <c r="A1375" s="351">
        <v>26142</v>
      </c>
      <c r="B1375" s="350" t="s">
        <v>1848</v>
      </c>
      <c r="C1375" s="350" t="s">
        <v>274</v>
      </c>
    </row>
    <row r="1376" spans="1:3" x14ac:dyDescent="0.25">
      <c r="A1376" s="349">
        <v>2615</v>
      </c>
      <c r="B1376" s="350" t="s">
        <v>1849</v>
      </c>
      <c r="C1376" s="350" t="s">
        <v>274</v>
      </c>
    </row>
    <row r="1377" spans="1:3" x14ac:dyDescent="0.25">
      <c r="A1377" s="351">
        <v>26151</v>
      </c>
      <c r="B1377" s="350" t="s">
        <v>1850</v>
      </c>
      <c r="C1377" s="350" t="s">
        <v>274</v>
      </c>
    </row>
    <row r="1378" spans="1:3" x14ac:dyDescent="0.25">
      <c r="A1378" s="351">
        <v>26152</v>
      </c>
      <c r="B1378" s="350" t="s">
        <v>1851</v>
      </c>
      <c r="C1378" s="350" t="s">
        <v>274</v>
      </c>
    </row>
    <row r="1379" spans="1:3" x14ac:dyDescent="0.25">
      <c r="A1379" s="349">
        <v>2616</v>
      </c>
      <c r="B1379" s="350" t="s">
        <v>1852</v>
      </c>
      <c r="C1379" s="350" t="s">
        <v>274</v>
      </c>
    </row>
    <row r="1380" spans="1:3" x14ac:dyDescent="0.25">
      <c r="A1380" s="351">
        <v>26161</v>
      </c>
      <c r="B1380" s="350" t="s">
        <v>1853</v>
      </c>
      <c r="C1380" s="350" t="s">
        <v>274</v>
      </c>
    </row>
    <row r="1381" spans="1:3" x14ac:dyDescent="0.25">
      <c r="A1381" s="351">
        <v>26162</v>
      </c>
      <c r="B1381" s="350" t="s">
        <v>1854</v>
      </c>
      <c r="C1381" s="350" t="s">
        <v>274</v>
      </c>
    </row>
    <row r="1382" spans="1:3" x14ac:dyDescent="0.25">
      <c r="A1382" s="349">
        <v>262</v>
      </c>
      <c r="B1382" s="350" t="s">
        <v>1855</v>
      </c>
      <c r="C1382" s="350" t="s">
        <v>1229</v>
      </c>
    </row>
    <row r="1383" spans="1:3" x14ac:dyDescent="0.25">
      <c r="A1383" s="349">
        <v>2622</v>
      </c>
      <c r="B1383" s="350" t="s">
        <v>1856</v>
      </c>
      <c r="C1383" s="350" t="s">
        <v>274</v>
      </c>
    </row>
    <row r="1384" spans="1:3" x14ac:dyDescent="0.25">
      <c r="A1384" s="351">
        <v>26221</v>
      </c>
      <c r="B1384" s="350" t="s">
        <v>1857</v>
      </c>
      <c r="C1384" s="350" t="s">
        <v>274</v>
      </c>
    </row>
    <row r="1385" spans="1:3" x14ac:dyDescent="0.25">
      <c r="A1385" s="351">
        <v>26222</v>
      </c>
      <c r="B1385" s="350" t="s">
        <v>1858</v>
      </c>
      <c r="C1385" s="350" t="s">
        <v>274</v>
      </c>
    </row>
    <row r="1386" spans="1:3" x14ac:dyDescent="0.25">
      <c r="A1386" s="351">
        <v>26223</v>
      </c>
      <c r="B1386" s="350" t="s">
        <v>1859</v>
      </c>
      <c r="C1386" s="350" t="s">
        <v>274</v>
      </c>
    </row>
    <row r="1387" spans="1:3" x14ac:dyDescent="0.25">
      <c r="A1387" s="351">
        <v>26224</v>
      </c>
      <c r="B1387" s="350" t="s">
        <v>1860</v>
      </c>
      <c r="C1387" s="350" t="s">
        <v>274</v>
      </c>
    </row>
    <row r="1388" spans="1:3" x14ac:dyDescent="0.25">
      <c r="A1388" s="349">
        <v>2623</v>
      </c>
      <c r="B1388" s="350" t="s">
        <v>1861</v>
      </c>
      <c r="C1388" s="350" t="s">
        <v>274</v>
      </c>
    </row>
    <row r="1389" spans="1:3" x14ac:dyDescent="0.25">
      <c r="A1389" s="351">
        <v>26231</v>
      </c>
      <c r="B1389" s="350" t="s">
        <v>1862</v>
      </c>
      <c r="C1389" s="350" t="s">
        <v>1863</v>
      </c>
    </row>
    <row r="1390" spans="1:3" x14ac:dyDescent="0.25">
      <c r="A1390" s="351">
        <v>26232</v>
      </c>
      <c r="B1390" s="350" t="s">
        <v>1862</v>
      </c>
      <c r="C1390" s="350" t="s">
        <v>1864</v>
      </c>
    </row>
    <row r="1391" spans="1:3" x14ac:dyDescent="0.25">
      <c r="A1391" s="351">
        <v>26233</v>
      </c>
      <c r="B1391" s="350" t="s">
        <v>1865</v>
      </c>
      <c r="C1391" s="350" t="s">
        <v>1229</v>
      </c>
    </row>
    <row r="1392" spans="1:3" x14ac:dyDescent="0.25">
      <c r="A1392" s="349">
        <v>2624</v>
      </c>
      <c r="B1392" s="350" t="s">
        <v>1866</v>
      </c>
      <c r="C1392" s="350" t="s">
        <v>274</v>
      </c>
    </row>
    <row r="1393" spans="1:3" x14ac:dyDescent="0.25">
      <c r="A1393" s="351">
        <v>26241</v>
      </c>
      <c r="B1393" s="350" t="s">
        <v>1867</v>
      </c>
      <c r="C1393" s="350" t="s">
        <v>1863</v>
      </c>
    </row>
    <row r="1394" spans="1:3" x14ac:dyDescent="0.25">
      <c r="A1394" s="351">
        <v>26242</v>
      </c>
      <c r="B1394" s="350" t="s">
        <v>1867</v>
      </c>
      <c r="C1394" s="350" t="s">
        <v>1864</v>
      </c>
    </row>
    <row r="1395" spans="1:3" x14ac:dyDescent="0.25">
      <c r="A1395" s="351">
        <v>26243</v>
      </c>
      <c r="B1395" s="350" t="s">
        <v>1868</v>
      </c>
      <c r="C1395" s="350" t="s">
        <v>1229</v>
      </c>
    </row>
    <row r="1396" spans="1:3" x14ac:dyDescent="0.25">
      <c r="A1396" s="351">
        <v>26244</v>
      </c>
      <c r="B1396" s="350" t="s">
        <v>1869</v>
      </c>
      <c r="C1396" s="350" t="s">
        <v>1229</v>
      </c>
    </row>
    <row r="1397" spans="1:3" x14ac:dyDescent="0.25">
      <c r="A1397" s="349">
        <v>263</v>
      </c>
      <c r="B1397" s="350" t="s">
        <v>1870</v>
      </c>
      <c r="C1397" s="350" t="s">
        <v>274</v>
      </c>
    </row>
    <row r="1398" spans="1:3" x14ac:dyDescent="0.25">
      <c r="A1398" s="349">
        <v>2631</v>
      </c>
      <c r="B1398" s="350" t="s">
        <v>1870</v>
      </c>
      <c r="C1398" s="350" t="s">
        <v>274</v>
      </c>
    </row>
    <row r="1399" spans="1:3" x14ac:dyDescent="0.25">
      <c r="A1399" s="351">
        <v>26311</v>
      </c>
      <c r="B1399" s="350" t="s">
        <v>1871</v>
      </c>
      <c r="C1399" s="350" t="s">
        <v>1863</v>
      </c>
    </row>
    <row r="1400" spans="1:3" x14ac:dyDescent="0.25">
      <c r="A1400" s="351">
        <v>26312</v>
      </c>
      <c r="B1400" s="350" t="s">
        <v>1872</v>
      </c>
      <c r="C1400" s="350" t="s">
        <v>274</v>
      </c>
    </row>
    <row r="1401" spans="1:3" x14ac:dyDescent="0.25">
      <c r="A1401" s="351">
        <v>26313</v>
      </c>
      <c r="B1401" s="350" t="s">
        <v>1873</v>
      </c>
      <c r="C1401" s="350" t="s">
        <v>274</v>
      </c>
    </row>
    <row r="1402" spans="1:3" x14ac:dyDescent="0.25">
      <c r="A1402" s="351">
        <v>26314</v>
      </c>
      <c r="B1402" s="350" t="s">
        <v>1874</v>
      </c>
      <c r="C1402" s="350" t="s">
        <v>274</v>
      </c>
    </row>
    <row r="1403" spans="1:3" x14ac:dyDescent="0.25">
      <c r="A1403" s="349">
        <v>264</v>
      </c>
      <c r="B1403" s="350" t="s">
        <v>1875</v>
      </c>
      <c r="C1403" s="350" t="s">
        <v>1876</v>
      </c>
    </row>
    <row r="1404" spans="1:3" x14ac:dyDescent="0.25">
      <c r="A1404" s="349">
        <v>2643</v>
      </c>
      <c r="B1404" s="350" t="s">
        <v>1877</v>
      </c>
      <c r="C1404" s="350" t="s">
        <v>274</v>
      </c>
    </row>
    <row r="1405" spans="1:3" x14ac:dyDescent="0.25">
      <c r="A1405" s="351">
        <v>26431</v>
      </c>
      <c r="B1405" s="350" t="s">
        <v>1878</v>
      </c>
      <c r="C1405" s="350" t="s">
        <v>1879</v>
      </c>
    </row>
    <row r="1406" spans="1:3" x14ac:dyDescent="0.25">
      <c r="A1406" s="351">
        <v>26432</v>
      </c>
      <c r="B1406" s="350" t="s">
        <v>1880</v>
      </c>
      <c r="C1406" s="350" t="s">
        <v>1864</v>
      </c>
    </row>
    <row r="1407" spans="1:3" x14ac:dyDescent="0.25">
      <c r="A1407" s="351">
        <v>26433</v>
      </c>
      <c r="B1407" s="350" t="s">
        <v>1881</v>
      </c>
      <c r="C1407" s="350" t="s">
        <v>1110</v>
      </c>
    </row>
    <row r="1408" spans="1:3" x14ac:dyDescent="0.25">
      <c r="A1408" s="351">
        <v>26434</v>
      </c>
      <c r="B1408" s="350" t="s">
        <v>1882</v>
      </c>
      <c r="C1408" s="350" t="s">
        <v>1110</v>
      </c>
    </row>
    <row r="1409" spans="1:3" x14ac:dyDescent="0.25">
      <c r="A1409" s="349">
        <v>2644</v>
      </c>
      <c r="B1409" s="350" t="s">
        <v>1883</v>
      </c>
      <c r="C1409" s="350" t="s">
        <v>1110</v>
      </c>
    </row>
    <row r="1410" spans="1:3" x14ac:dyDescent="0.25">
      <c r="A1410" s="351">
        <v>26441</v>
      </c>
      <c r="B1410" s="350" t="s">
        <v>1884</v>
      </c>
      <c r="C1410" s="350" t="s">
        <v>1863</v>
      </c>
    </row>
    <row r="1411" spans="1:3" x14ac:dyDescent="0.25">
      <c r="A1411" s="351">
        <v>26442</v>
      </c>
      <c r="B1411" s="350" t="s">
        <v>1884</v>
      </c>
      <c r="C1411" s="350" t="s">
        <v>1864</v>
      </c>
    </row>
    <row r="1412" spans="1:3" x14ac:dyDescent="0.25">
      <c r="A1412" s="351">
        <v>26443</v>
      </c>
      <c r="B1412" s="350" t="s">
        <v>1885</v>
      </c>
      <c r="C1412" s="350" t="s">
        <v>1110</v>
      </c>
    </row>
    <row r="1413" spans="1:3" x14ac:dyDescent="0.25">
      <c r="A1413" s="349">
        <v>2645</v>
      </c>
      <c r="B1413" s="350" t="s">
        <v>1886</v>
      </c>
      <c r="C1413" s="350" t="s">
        <v>1110</v>
      </c>
    </row>
    <row r="1414" spans="1:3" x14ac:dyDescent="0.25">
      <c r="A1414" s="351">
        <v>26451</v>
      </c>
      <c r="B1414" s="350" t="s">
        <v>1887</v>
      </c>
      <c r="C1414" s="350" t="s">
        <v>1863</v>
      </c>
    </row>
    <row r="1415" spans="1:3" x14ac:dyDescent="0.25">
      <c r="A1415" s="351">
        <v>26452</v>
      </c>
      <c r="B1415" s="350" t="s">
        <v>1888</v>
      </c>
      <c r="C1415" s="350" t="s">
        <v>1864</v>
      </c>
    </row>
    <row r="1416" spans="1:3" x14ac:dyDescent="0.25">
      <c r="A1416" s="351">
        <v>26453</v>
      </c>
      <c r="B1416" s="350" t="s">
        <v>1889</v>
      </c>
      <c r="C1416" s="350" t="s">
        <v>1110</v>
      </c>
    </row>
    <row r="1417" spans="1:3" x14ac:dyDescent="0.25">
      <c r="A1417" s="351">
        <v>26454</v>
      </c>
      <c r="B1417" s="350" t="s">
        <v>1890</v>
      </c>
      <c r="C1417" s="350" t="s">
        <v>1110</v>
      </c>
    </row>
    <row r="1418" spans="1:3" x14ac:dyDescent="0.25">
      <c r="A1418" s="349">
        <v>2646</v>
      </c>
      <c r="B1418" s="350" t="s">
        <v>1891</v>
      </c>
      <c r="C1418" s="350" t="s">
        <v>274</v>
      </c>
    </row>
    <row r="1419" spans="1:3" x14ac:dyDescent="0.25">
      <c r="A1419" s="351">
        <v>26461</v>
      </c>
      <c r="B1419" s="350" t="s">
        <v>1892</v>
      </c>
      <c r="C1419" s="350" t="s">
        <v>274</v>
      </c>
    </row>
    <row r="1420" spans="1:3" x14ac:dyDescent="0.25">
      <c r="A1420" s="351">
        <v>26462</v>
      </c>
      <c r="B1420" s="350" t="s">
        <v>1893</v>
      </c>
      <c r="C1420" s="350" t="s">
        <v>274</v>
      </c>
    </row>
    <row r="1421" spans="1:3" x14ac:dyDescent="0.25">
      <c r="A1421" s="351">
        <v>26463</v>
      </c>
      <c r="B1421" s="350" t="s">
        <v>1894</v>
      </c>
      <c r="C1421" s="350" t="s">
        <v>274</v>
      </c>
    </row>
    <row r="1422" spans="1:3" x14ac:dyDescent="0.25">
      <c r="A1422" s="351">
        <v>26464</v>
      </c>
      <c r="B1422" s="350" t="s">
        <v>1895</v>
      </c>
      <c r="C1422" s="350" t="s">
        <v>274</v>
      </c>
    </row>
    <row r="1423" spans="1:3" x14ac:dyDescent="0.25">
      <c r="A1423" s="349">
        <v>2647</v>
      </c>
      <c r="B1423" s="350" t="s">
        <v>1896</v>
      </c>
      <c r="C1423" s="350" t="s">
        <v>274</v>
      </c>
    </row>
    <row r="1424" spans="1:3" x14ac:dyDescent="0.25">
      <c r="A1424" s="351">
        <v>26471</v>
      </c>
      <c r="B1424" s="350" t="s">
        <v>1897</v>
      </c>
      <c r="C1424" s="350" t="s">
        <v>274</v>
      </c>
    </row>
    <row r="1425" spans="1:3" x14ac:dyDescent="0.25">
      <c r="A1425" s="351">
        <v>26472</v>
      </c>
      <c r="B1425" s="350" t="s">
        <v>1898</v>
      </c>
      <c r="C1425" s="350" t="s">
        <v>274</v>
      </c>
    </row>
    <row r="1426" spans="1:3" x14ac:dyDescent="0.25">
      <c r="A1426" s="351">
        <v>26473</v>
      </c>
      <c r="B1426" s="350" t="s">
        <v>1899</v>
      </c>
      <c r="C1426" s="350" t="s">
        <v>274</v>
      </c>
    </row>
    <row r="1427" spans="1:3" x14ac:dyDescent="0.25">
      <c r="A1427" s="349">
        <v>2648</v>
      </c>
      <c r="B1427" s="350" t="s">
        <v>1900</v>
      </c>
      <c r="C1427" s="350" t="s">
        <v>274</v>
      </c>
    </row>
    <row r="1428" spans="1:3" x14ac:dyDescent="0.25">
      <c r="A1428" s="351">
        <v>26481</v>
      </c>
      <c r="B1428" s="350" t="s">
        <v>1901</v>
      </c>
      <c r="C1428" s="350" t="s">
        <v>1863</v>
      </c>
    </row>
    <row r="1429" spans="1:3" x14ac:dyDescent="0.25">
      <c r="A1429" s="351">
        <v>26482</v>
      </c>
      <c r="B1429" s="350" t="s">
        <v>1901</v>
      </c>
      <c r="C1429" s="350" t="s">
        <v>1864</v>
      </c>
    </row>
    <row r="1430" spans="1:3" x14ac:dyDescent="0.25">
      <c r="A1430" s="351">
        <v>26483</v>
      </c>
      <c r="B1430" s="350" t="s">
        <v>1902</v>
      </c>
      <c r="C1430" s="350" t="s">
        <v>274</v>
      </c>
    </row>
    <row r="1431" spans="1:3" x14ac:dyDescent="0.25">
      <c r="A1431" s="351">
        <v>26484</v>
      </c>
      <c r="B1431" s="350" t="s">
        <v>1903</v>
      </c>
      <c r="C1431" s="350" t="s">
        <v>1904</v>
      </c>
    </row>
    <row r="1432" spans="1:3" x14ac:dyDescent="0.25">
      <c r="A1432" s="349">
        <v>265</v>
      </c>
      <c r="B1432" s="350" t="s">
        <v>1905</v>
      </c>
      <c r="C1432" s="350" t="s">
        <v>274</v>
      </c>
    </row>
    <row r="1433" spans="1:3" x14ac:dyDescent="0.25">
      <c r="A1433" s="349">
        <v>2653</v>
      </c>
      <c r="B1433" s="350" t="s">
        <v>1906</v>
      </c>
      <c r="C1433" s="350" t="s">
        <v>274</v>
      </c>
    </row>
    <row r="1434" spans="1:3" x14ac:dyDescent="0.25">
      <c r="A1434" s="351">
        <v>26531</v>
      </c>
      <c r="B1434" s="350" t="s">
        <v>1907</v>
      </c>
      <c r="C1434" s="350" t="s">
        <v>1863</v>
      </c>
    </row>
    <row r="1435" spans="1:3" x14ac:dyDescent="0.25">
      <c r="A1435" s="351">
        <v>26532</v>
      </c>
      <c r="B1435" s="350" t="s">
        <v>1908</v>
      </c>
      <c r="C1435" s="350" t="s">
        <v>1864</v>
      </c>
    </row>
    <row r="1436" spans="1:3" x14ac:dyDescent="0.25">
      <c r="A1436" s="351">
        <v>26533</v>
      </c>
      <c r="B1436" s="350" t="s">
        <v>1909</v>
      </c>
      <c r="C1436" s="350" t="s">
        <v>1110</v>
      </c>
    </row>
    <row r="1437" spans="1:3" x14ac:dyDescent="0.25">
      <c r="A1437" s="351">
        <v>26534</v>
      </c>
      <c r="B1437" s="350" t="s">
        <v>1910</v>
      </c>
      <c r="C1437" s="350" t="s">
        <v>1110</v>
      </c>
    </row>
    <row r="1438" spans="1:3" x14ac:dyDescent="0.25">
      <c r="A1438" s="349">
        <v>2654</v>
      </c>
      <c r="B1438" s="350" t="s">
        <v>1911</v>
      </c>
      <c r="C1438" s="350" t="s">
        <v>274</v>
      </c>
    </row>
    <row r="1439" spans="1:3" x14ac:dyDescent="0.25">
      <c r="A1439" s="351">
        <v>26541</v>
      </c>
      <c r="B1439" s="350" t="s">
        <v>1912</v>
      </c>
      <c r="C1439" s="350" t="s">
        <v>274</v>
      </c>
    </row>
    <row r="1440" spans="1:3" x14ac:dyDescent="0.25">
      <c r="A1440" s="351">
        <v>26542</v>
      </c>
      <c r="B1440" s="350" t="s">
        <v>1913</v>
      </c>
      <c r="C1440" s="350" t="s">
        <v>274</v>
      </c>
    </row>
    <row r="1441" spans="1:3" x14ac:dyDescent="0.25">
      <c r="A1441" s="351">
        <v>26543</v>
      </c>
      <c r="B1441" s="350" t="s">
        <v>1914</v>
      </c>
      <c r="C1441" s="350" t="s">
        <v>274</v>
      </c>
    </row>
    <row r="1442" spans="1:3" x14ac:dyDescent="0.25">
      <c r="A1442" s="351">
        <v>26544</v>
      </c>
      <c r="B1442" s="350" t="s">
        <v>1915</v>
      </c>
      <c r="C1442" s="350" t="s">
        <v>274</v>
      </c>
    </row>
    <row r="1443" spans="1:3" x14ac:dyDescent="0.25">
      <c r="A1443" s="349">
        <v>2655</v>
      </c>
      <c r="B1443" s="350" t="s">
        <v>1916</v>
      </c>
      <c r="C1443" s="350" t="s">
        <v>274</v>
      </c>
    </row>
    <row r="1444" spans="1:3" x14ac:dyDescent="0.25">
      <c r="A1444" s="351">
        <v>26551</v>
      </c>
      <c r="B1444" s="350" t="s">
        <v>1917</v>
      </c>
      <c r="C1444" s="350" t="s">
        <v>274</v>
      </c>
    </row>
    <row r="1445" spans="1:3" x14ac:dyDescent="0.25">
      <c r="A1445" s="351">
        <v>26552</v>
      </c>
      <c r="B1445" s="350" t="s">
        <v>1918</v>
      </c>
      <c r="C1445" s="350" t="s">
        <v>274</v>
      </c>
    </row>
    <row r="1446" spans="1:3" x14ac:dyDescent="0.25">
      <c r="A1446" s="351">
        <v>26553</v>
      </c>
      <c r="B1446" s="350" t="s">
        <v>1919</v>
      </c>
      <c r="C1446" s="350" t="s">
        <v>274</v>
      </c>
    </row>
    <row r="1447" spans="1:3" x14ac:dyDescent="0.25">
      <c r="A1447" s="351">
        <v>26554</v>
      </c>
      <c r="B1447" s="350" t="s">
        <v>1920</v>
      </c>
      <c r="C1447" s="350" t="s">
        <v>274</v>
      </c>
    </row>
    <row r="1448" spans="1:3" x14ac:dyDescent="0.25">
      <c r="A1448" s="349">
        <v>2656</v>
      </c>
      <c r="B1448" s="350" t="s">
        <v>1921</v>
      </c>
      <c r="C1448" s="350" t="s">
        <v>274</v>
      </c>
    </row>
    <row r="1449" spans="1:3" x14ac:dyDescent="0.25">
      <c r="A1449" s="351">
        <v>26561</v>
      </c>
      <c r="B1449" s="350" t="s">
        <v>1922</v>
      </c>
      <c r="C1449" s="350" t="s">
        <v>274</v>
      </c>
    </row>
    <row r="1450" spans="1:3" x14ac:dyDescent="0.25">
      <c r="A1450" s="351">
        <v>26562</v>
      </c>
      <c r="B1450" s="350" t="s">
        <v>1923</v>
      </c>
      <c r="C1450" s="350" t="s">
        <v>274</v>
      </c>
    </row>
    <row r="1451" spans="1:3" x14ac:dyDescent="0.25">
      <c r="A1451" s="351">
        <v>26563</v>
      </c>
      <c r="B1451" s="350" t="s">
        <v>1924</v>
      </c>
      <c r="C1451" s="350" t="s">
        <v>274</v>
      </c>
    </row>
    <row r="1452" spans="1:3" x14ac:dyDescent="0.25">
      <c r="A1452" s="351">
        <v>26564</v>
      </c>
      <c r="B1452" s="350" t="s">
        <v>1925</v>
      </c>
      <c r="C1452" s="350" t="s">
        <v>274</v>
      </c>
    </row>
    <row r="1453" spans="1:3" x14ac:dyDescent="0.25">
      <c r="A1453" s="349">
        <v>267</v>
      </c>
      <c r="B1453" s="350" t="s">
        <v>1926</v>
      </c>
      <c r="C1453" s="350" t="s">
        <v>274</v>
      </c>
    </row>
    <row r="1454" spans="1:3" x14ac:dyDescent="0.25">
      <c r="A1454" s="349">
        <v>2671</v>
      </c>
      <c r="B1454" s="350" t="s">
        <v>1927</v>
      </c>
      <c r="C1454" s="350" t="s">
        <v>274</v>
      </c>
    </row>
    <row r="1455" spans="1:3" x14ac:dyDescent="0.25">
      <c r="A1455" s="351">
        <v>26711</v>
      </c>
      <c r="B1455" s="350" t="s">
        <v>1928</v>
      </c>
      <c r="C1455" s="350" t="s">
        <v>274</v>
      </c>
    </row>
    <row r="1456" spans="1:3" x14ac:dyDescent="0.25">
      <c r="A1456" s="351">
        <v>26712</v>
      </c>
      <c r="B1456" s="350" t="s">
        <v>1929</v>
      </c>
      <c r="C1456" s="350" t="s">
        <v>274</v>
      </c>
    </row>
    <row r="1457" spans="1:3" x14ac:dyDescent="0.25">
      <c r="A1457" s="349">
        <v>2672</v>
      </c>
      <c r="B1457" s="350" t="s">
        <v>1930</v>
      </c>
      <c r="C1457" s="350" t="s">
        <v>274</v>
      </c>
    </row>
    <row r="1458" spans="1:3" x14ac:dyDescent="0.25">
      <c r="A1458" s="351">
        <v>26721</v>
      </c>
      <c r="B1458" s="350" t="s">
        <v>1931</v>
      </c>
      <c r="C1458" s="350" t="s">
        <v>274</v>
      </c>
    </row>
    <row r="1459" spans="1:3" x14ac:dyDescent="0.25">
      <c r="A1459" s="351">
        <v>26722</v>
      </c>
      <c r="B1459" s="350" t="s">
        <v>1932</v>
      </c>
      <c r="C1459" s="350" t="s">
        <v>274</v>
      </c>
    </row>
    <row r="1460" spans="1:3" x14ac:dyDescent="0.25">
      <c r="A1460" s="349">
        <v>2673</v>
      </c>
      <c r="B1460" s="350" t="s">
        <v>1933</v>
      </c>
      <c r="C1460" s="350" t="s">
        <v>274</v>
      </c>
    </row>
    <row r="1461" spans="1:3" x14ac:dyDescent="0.25">
      <c r="A1461" s="351">
        <v>26731</v>
      </c>
      <c r="B1461" s="350" t="s">
        <v>1934</v>
      </c>
      <c r="C1461" s="350" t="s">
        <v>274</v>
      </c>
    </row>
    <row r="1462" spans="1:3" x14ac:dyDescent="0.25">
      <c r="A1462" s="351">
        <v>26732</v>
      </c>
      <c r="B1462" s="350" t="s">
        <v>1935</v>
      </c>
      <c r="C1462" s="350" t="s">
        <v>274</v>
      </c>
    </row>
    <row r="1463" spans="1:3" x14ac:dyDescent="0.25">
      <c r="A1463" s="349">
        <v>2674</v>
      </c>
      <c r="B1463" s="350" t="s">
        <v>1936</v>
      </c>
      <c r="C1463" s="350" t="s">
        <v>274</v>
      </c>
    </row>
    <row r="1464" spans="1:3" x14ac:dyDescent="0.25">
      <c r="A1464" s="351">
        <v>26741</v>
      </c>
      <c r="B1464" s="350" t="s">
        <v>1937</v>
      </c>
      <c r="C1464" s="350" t="s">
        <v>274</v>
      </c>
    </row>
    <row r="1465" spans="1:3" x14ac:dyDescent="0.25">
      <c r="A1465" s="351">
        <v>26742</v>
      </c>
      <c r="B1465" s="350" t="s">
        <v>1938</v>
      </c>
      <c r="C1465" s="350" t="s">
        <v>274</v>
      </c>
    </row>
    <row r="1466" spans="1:3" x14ac:dyDescent="0.25">
      <c r="A1466" s="349">
        <v>2675</v>
      </c>
      <c r="B1466" s="350" t="s">
        <v>1939</v>
      </c>
      <c r="C1466" s="350" t="s">
        <v>274</v>
      </c>
    </row>
    <row r="1467" spans="1:3" x14ac:dyDescent="0.25">
      <c r="A1467" s="351">
        <v>26751</v>
      </c>
      <c r="B1467" s="350" t="s">
        <v>1940</v>
      </c>
      <c r="C1467" s="350" t="s">
        <v>274</v>
      </c>
    </row>
    <row r="1468" spans="1:3" x14ac:dyDescent="0.25">
      <c r="A1468" s="351">
        <v>26752</v>
      </c>
      <c r="B1468" s="350" t="s">
        <v>1941</v>
      </c>
      <c r="C1468" s="350" t="s">
        <v>274</v>
      </c>
    </row>
    <row r="1469" spans="1:3" x14ac:dyDescent="0.25">
      <c r="A1469" s="349">
        <v>2676</v>
      </c>
      <c r="B1469" s="350" t="s">
        <v>1942</v>
      </c>
      <c r="C1469" s="350" t="s">
        <v>1165</v>
      </c>
    </row>
    <row r="1470" spans="1:3" x14ac:dyDescent="0.25">
      <c r="A1470" s="351">
        <v>26761</v>
      </c>
      <c r="B1470" s="350" t="s">
        <v>1943</v>
      </c>
      <c r="C1470" s="350" t="s">
        <v>1863</v>
      </c>
    </row>
    <row r="1471" spans="1:3" x14ac:dyDescent="0.25">
      <c r="A1471" s="351">
        <v>26762</v>
      </c>
      <c r="B1471" s="350" t="s">
        <v>1943</v>
      </c>
      <c r="C1471" s="350" t="s">
        <v>1864</v>
      </c>
    </row>
    <row r="1472" spans="1:3" x14ac:dyDescent="0.25">
      <c r="A1472" s="349">
        <v>2677</v>
      </c>
      <c r="B1472" s="350" t="s">
        <v>1944</v>
      </c>
      <c r="C1472" s="350" t="s">
        <v>1165</v>
      </c>
    </row>
    <row r="1473" spans="1:3" x14ac:dyDescent="0.25">
      <c r="A1473" s="351">
        <v>26771</v>
      </c>
      <c r="B1473" s="350" t="s">
        <v>1945</v>
      </c>
      <c r="C1473" s="350" t="s">
        <v>1879</v>
      </c>
    </row>
    <row r="1474" spans="1:3" x14ac:dyDescent="0.25">
      <c r="A1474" s="351">
        <v>26772</v>
      </c>
      <c r="B1474" s="350" t="s">
        <v>1946</v>
      </c>
      <c r="C1474" s="350" t="s">
        <v>1864</v>
      </c>
    </row>
    <row r="1475" spans="1:3" x14ac:dyDescent="0.25">
      <c r="A1475" s="349">
        <v>29</v>
      </c>
      <c r="B1475" s="350" t="s">
        <v>1947</v>
      </c>
      <c r="C1475" s="350" t="s">
        <v>1948</v>
      </c>
    </row>
    <row r="1476" spans="1:3" x14ac:dyDescent="0.25">
      <c r="A1476" s="349">
        <v>291</v>
      </c>
      <c r="B1476" s="350" t="s">
        <v>1949</v>
      </c>
      <c r="C1476" s="350" t="s">
        <v>274</v>
      </c>
    </row>
    <row r="1477" spans="1:3" x14ac:dyDescent="0.25">
      <c r="A1477" s="349">
        <v>2911</v>
      </c>
      <c r="B1477" s="350" t="s">
        <v>1950</v>
      </c>
      <c r="C1477" s="350" t="s">
        <v>274</v>
      </c>
    </row>
    <row r="1478" spans="1:3" x14ac:dyDescent="0.25">
      <c r="A1478" s="351">
        <v>29111</v>
      </c>
      <c r="B1478" s="350" t="s">
        <v>1950</v>
      </c>
      <c r="C1478" s="350" t="s">
        <v>274</v>
      </c>
    </row>
    <row r="1479" spans="1:3" x14ac:dyDescent="0.25">
      <c r="A1479" s="349">
        <v>292</v>
      </c>
      <c r="B1479" s="350" t="s">
        <v>1951</v>
      </c>
      <c r="C1479" s="350" t="s">
        <v>274</v>
      </c>
    </row>
    <row r="1480" spans="1:3" x14ac:dyDescent="0.25">
      <c r="A1480" s="349">
        <v>2921</v>
      </c>
      <c r="B1480" s="350" t="s">
        <v>1952</v>
      </c>
      <c r="C1480" s="350" t="s">
        <v>274</v>
      </c>
    </row>
    <row r="1481" spans="1:3" x14ac:dyDescent="0.25">
      <c r="A1481" s="351">
        <v>29211</v>
      </c>
      <c r="B1481" s="350" t="s">
        <v>1952</v>
      </c>
      <c r="C1481" s="350" t="s">
        <v>274</v>
      </c>
    </row>
    <row r="1482" spans="1:3" x14ac:dyDescent="0.25">
      <c r="A1482" s="349">
        <v>2922</v>
      </c>
      <c r="B1482" s="350" t="s">
        <v>1953</v>
      </c>
      <c r="C1482" s="350" t="s">
        <v>274</v>
      </c>
    </row>
    <row r="1483" spans="1:3" x14ac:dyDescent="0.25">
      <c r="A1483" s="351">
        <v>29221</v>
      </c>
      <c r="B1483" s="350" t="s">
        <v>1953</v>
      </c>
      <c r="C1483" s="350" t="s">
        <v>274</v>
      </c>
    </row>
    <row r="1484" spans="1:3" x14ac:dyDescent="0.25">
      <c r="A1484" s="349">
        <v>3</v>
      </c>
      <c r="B1484" s="350" t="s">
        <v>108</v>
      </c>
      <c r="C1484" s="350" t="s">
        <v>274</v>
      </c>
    </row>
    <row r="1485" spans="1:3" x14ac:dyDescent="0.25">
      <c r="A1485" s="349">
        <v>31</v>
      </c>
      <c r="B1485" s="350" t="s">
        <v>11</v>
      </c>
      <c r="C1485" s="350" t="s">
        <v>274</v>
      </c>
    </row>
    <row r="1486" spans="1:3" x14ac:dyDescent="0.25">
      <c r="A1486" s="349">
        <v>311</v>
      </c>
      <c r="B1486" s="350" t="s">
        <v>1954</v>
      </c>
      <c r="C1486" s="350" t="s">
        <v>274</v>
      </c>
    </row>
    <row r="1487" spans="1:3" x14ac:dyDescent="0.25">
      <c r="A1487" s="349">
        <v>3111</v>
      </c>
      <c r="B1487" s="350" t="s">
        <v>70</v>
      </c>
      <c r="C1487" s="350" t="s">
        <v>274</v>
      </c>
    </row>
    <row r="1488" spans="1:3" x14ac:dyDescent="0.25">
      <c r="A1488" s="351">
        <v>31111</v>
      </c>
      <c r="B1488" s="350" t="s">
        <v>79</v>
      </c>
      <c r="C1488" s="350" t="s">
        <v>274</v>
      </c>
    </row>
    <row r="1489" spans="1:3" x14ac:dyDescent="0.25">
      <c r="A1489" s="351">
        <v>31112</v>
      </c>
      <c r="B1489" s="350" t="s">
        <v>1955</v>
      </c>
      <c r="C1489" s="350" t="s">
        <v>274</v>
      </c>
    </row>
    <row r="1490" spans="1:3" x14ac:dyDescent="0.25">
      <c r="A1490" s="351">
        <v>31113</v>
      </c>
      <c r="B1490" s="350" t="s">
        <v>1956</v>
      </c>
      <c r="C1490" s="350" t="s">
        <v>274</v>
      </c>
    </row>
    <row r="1491" spans="1:3" x14ac:dyDescent="0.25">
      <c r="A1491" s="349">
        <v>3112</v>
      </c>
      <c r="B1491" s="350" t="s">
        <v>1957</v>
      </c>
      <c r="C1491" s="350" t="s">
        <v>274</v>
      </c>
    </row>
    <row r="1492" spans="1:3" x14ac:dyDescent="0.25">
      <c r="A1492" s="351">
        <v>31121</v>
      </c>
      <c r="B1492" s="350" t="s">
        <v>1958</v>
      </c>
      <c r="C1492" s="350" t="s">
        <v>274</v>
      </c>
    </row>
    <row r="1493" spans="1:3" x14ac:dyDescent="0.25">
      <c r="A1493" s="351">
        <v>31122</v>
      </c>
      <c r="B1493" s="350" t="s">
        <v>1959</v>
      </c>
      <c r="C1493" s="350" t="s">
        <v>274</v>
      </c>
    </row>
    <row r="1494" spans="1:3" x14ac:dyDescent="0.25">
      <c r="A1494" s="351">
        <v>31123</v>
      </c>
      <c r="B1494" s="350" t="s">
        <v>1960</v>
      </c>
      <c r="C1494" s="350" t="s">
        <v>274</v>
      </c>
    </row>
    <row r="1495" spans="1:3" x14ac:dyDescent="0.25">
      <c r="A1495" s="351">
        <v>31124</v>
      </c>
      <c r="B1495" s="350" t="s">
        <v>1961</v>
      </c>
      <c r="C1495" s="350" t="s">
        <v>274</v>
      </c>
    </row>
    <row r="1496" spans="1:3" x14ac:dyDescent="0.25">
      <c r="A1496" s="351">
        <v>31125</v>
      </c>
      <c r="B1496" s="350" t="s">
        <v>1962</v>
      </c>
      <c r="C1496" s="350" t="s">
        <v>274</v>
      </c>
    </row>
    <row r="1497" spans="1:3" x14ac:dyDescent="0.25">
      <c r="A1497" s="351">
        <v>31126</v>
      </c>
      <c r="B1497" s="350" t="s">
        <v>1963</v>
      </c>
      <c r="C1497" s="350" t="s">
        <v>274</v>
      </c>
    </row>
    <row r="1498" spans="1:3" x14ac:dyDescent="0.25">
      <c r="A1498" s="351">
        <v>31129</v>
      </c>
      <c r="B1498" s="350" t="s">
        <v>1964</v>
      </c>
      <c r="C1498" s="350" t="s">
        <v>274</v>
      </c>
    </row>
    <row r="1499" spans="1:3" x14ac:dyDescent="0.25">
      <c r="A1499" s="349">
        <v>3113</v>
      </c>
      <c r="B1499" s="350" t="s">
        <v>29</v>
      </c>
      <c r="C1499" s="350" t="s">
        <v>274</v>
      </c>
    </row>
    <row r="1500" spans="1:3" x14ac:dyDescent="0.25">
      <c r="A1500" s="351">
        <v>31131</v>
      </c>
      <c r="B1500" s="350" t="s">
        <v>29</v>
      </c>
      <c r="C1500" s="350" t="s">
        <v>274</v>
      </c>
    </row>
    <row r="1501" spans="1:3" x14ac:dyDescent="0.25">
      <c r="A1501" s="349">
        <v>3114</v>
      </c>
      <c r="B1501" s="350" t="s">
        <v>1965</v>
      </c>
      <c r="C1501" s="350" t="s">
        <v>274</v>
      </c>
    </row>
    <row r="1502" spans="1:3" x14ac:dyDescent="0.25">
      <c r="A1502" s="351">
        <v>31141</v>
      </c>
      <c r="B1502" s="350" t="s">
        <v>1965</v>
      </c>
      <c r="C1502" s="350" t="s">
        <v>274</v>
      </c>
    </row>
    <row r="1503" spans="1:3" x14ac:dyDescent="0.25">
      <c r="A1503" s="349">
        <v>312</v>
      </c>
      <c r="B1503" s="350" t="s">
        <v>9</v>
      </c>
      <c r="C1503" s="350" t="s">
        <v>274</v>
      </c>
    </row>
    <row r="1504" spans="1:3" x14ac:dyDescent="0.25">
      <c r="A1504" s="349">
        <v>3121</v>
      </c>
      <c r="B1504" s="350" t="s">
        <v>9</v>
      </c>
      <c r="C1504" s="350" t="s">
        <v>274</v>
      </c>
    </row>
    <row r="1505" spans="1:3" x14ac:dyDescent="0.25">
      <c r="A1505" s="351">
        <v>31211</v>
      </c>
      <c r="B1505" s="350" t="s">
        <v>1966</v>
      </c>
      <c r="C1505" s="350" t="s">
        <v>274</v>
      </c>
    </row>
    <row r="1506" spans="1:3" x14ac:dyDescent="0.25">
      <c r="A1506" s="351">
        <v>31212</v>
      </c>
      <c r="B1506" s="350" t="s">
        <v>1967</v>
      </c>
      <c r="C1506" s="350" t="s">
        <v>274</v>
      </c>
    </row>
    <row r="1507" spans="1:3" x14ac:dyDescent="0.25">
      <c r="A1507" s="351">
        <v>31213</v>
      </c>
      <c r="B1507" s="350" t="s">
        <v>1968</v>
      </c>
      <c r="C1507" s="350" t="s">
        <v>274</v>
      </c>
    </row>
    <row r="1508" spans="1:3" x14ac:dyDescent="0.25">
      <c r="A1508" s="351">
        <v>31214</v>
      </c>
      <c r="B1508" s="350" t="s">
        <v>1969</v>
      </c>
      <c r="C1508" s="350" t="s">
        <v>274</v>
      </c>
    </row>
    <row r="1509" spans="1:3" x14ac:dyDescent="0.25">
      <c r="A1509" s="351">
        <v>31215</v>
      </c>
      <c r="B1509" s="350" t="s">
        <v>1970</v>
      </c>
      <c r="C1509" s="350" t="s">
        <v>274</v>
      </c>
    </row>
    <row r="1510" spans="1:3" x14ac:dyDescent="0.25">
      <c r="A1510" s="351">
        <v>31216</v>
      </c>
      <c r="B1510" s="350" t="s">
        <v>1971</v>
      </c>
      <c r="C1510" s="350" t="s">
        <v>274</v>
      </c>
    </row>
    <row r="1511" spans="1:3" x14ac:dyDescent="0.25">
      <c r="A1511" s="351">
        <v>31219</v>
      </c>
      <c r="B1511" s="350" t="s">
        <v>1972</v>
      </c>
      <c r="C1511" s="350" t="s">
        <v>274</v>
      </c>
    </row>
    <row r="1512" spans="1:3" x14ac:dyDescent="0.25">
      <c r="A1512" s="349">
        <v>313</v>
      </c>
      <c r="B1512" s="350" t="s">
        <v>72</v>
      </c>
      <c r="C1512" s="350" t="s">
        <v>274</v>
      </c>
    </row>
    <row r="1513" spans="1:3" x14ac:dyDescent="0.25">
      <c r="A1513" s="349">
        <v>3131</v>
      </c>
      <c r="B1513" s="350" t="s">
        <v>1161</v>
      </c>
      <c r="C1513" s="350" t="s">
        <v>274</v>
      </c>
    </row>
    <row r="1514" spans="1:3" x14ac:dyDescent="0.25">
      <c r="A1514" s="351">
        <v>31311</v>
      </c>
      <c r="B1514" s="350" t="s">
        <v>1161</v>
      </c>
      <c r="C1514" s="350" t="s">
        <v>274</v>
      </c>
    </row>
    <row r="1515" spans="1:3" x14ac:dyDescent="0.25">
      <c r="A1515" s="349">
        <v>3132</v>
      </c>
      <c r="B1515" s="350" t="s">
        <v>71</v>
      </c>
      <c r="C1515" s="350" t="s">
        <v>274</v>
      </c>
    </row>
    <row r="1516" spans="1:3" x14ac:dyDescent="0.25">
      <c r="A1516" s="351">
        <v>31321</v>
      </c>
      <c r="B1516" s="350" t="s">
        <v>71</v>
      </c>
      <c r="C1516" s="350" t="s">
        <v>274</v>
      </c>
    </row>
    <row r="1517" spans="1:3" x14ac:dyDescent="0.25">
      <c r="A1517" s="351">
        <v>31322</v>
      </c>
      <c r="B1517" s="350" t="s">
        <v>1973</v>
      </c>
      <c r="C1517" s="350" t="s">
        <v>274</v>
      </c>
    </row>
    <row r="1518" spans="1:3" x14ac:dyDescent="0.25">
      <c r="A1518" s="351">
        <v>31329</v>
      </c>
      <c r="B1518" s="350" t="s">
        <v>1974</v>
      </c>
      <c r="C1518" s="350" t="s">
        <v>274</v>
      </c>
    </row>
    <row r="1519" spans="1:3" x14ac:dyDescent="0.25">
      <c r="A1519" s="349">
        <v>3133</v>
      </c>
      <c r="B1519" s="350" t="s">
        <v>1163</v>
      </c>
      <c r="C1519" s="350" t="s">
        <v>274</v>
      </c>
    </row>
    <row r="1520" spans="1:3" x14ac:dyDescent="0.25">
      <c r="A1520" s="351">
        <v>31332</v>
      </c>
      <c r="B1520" s="350" t="s">
        <v>1163</v>
      </c>
      <c r="C1520" s="350" t="s">
        <v>274</v>
      </c>
    </row>
    <row r="1521" spans="1:3" x14ac:dyDescent="0.25">
      <c r="A1521" s="351">
        <v>31333</v>
      </c>
      <c r="B1521" s="350" t="s">
        <v>1975</v>
      </c>
      <c r="C1521" s="350" t="s">
        <v>274</v>
      </c>
    </row>
    <row r="1522" spans="1:3" x14ac:dyDescent="0.25">
      <c r="A1522" s="349">
        <v>32</v>
      </c>
      <c r="B1522" s="350" t="s">
        <v>21</v>
      </c>
      <c r="C1522" s="350" t="s">
        <v>274</v>
      </c>
    </row>
    <row r="1523" spans="1:3" x14ac:dyDescent="0.25">
      <c r="A1523" s="349">
        <v>321</v>
      </c>
      <c r="B1523" s="350" t="s">
        <v>13</v>
      </c>
      <c r="C1523" s="350" t="s">
        <v>274</v>
      </c>
    </row>
    <row r="1524" spans="1:3" x14ac:dyDescent="0.25">
      <c r="A1524" s="349">
        <v>3211</v>
      </c>
      <c r="B1524" s="350" t="s">
        <v>12</v>
      </c>
      <c r="C1524" s="350" t="s">
        <v>274</v>
      </c>
    </row>
    <row r="1525" spans="1:3" x14ac:dyDescent="0.25">
      <c r="A1525" s="351">
        <v>32111</v>
      </c>
      <c r="B1525" s="350" t="s">
        <v>1976</v>
      </c>
      <c r="C1525" s="350" t="s">
        <v>274</v>
      </c>
    </row>
    <row r="1526" spans="1:3" x14ac:dyDescent="0.25">
      <c r="A1526" s="351">
        <v>32112</v>
      </c>
      <c r="B1526" s="350" t="s">
        <v>1977</v>
      </c>
      <c r="C1526" s="350" t="s">
        <v>274</v>
      </c>
    </row>
    <row r="1527" spans="1:3" x14ac:dyDescent="0.25">
      <c r="A1527" s="351">
        <v>32113</v>
      </c>
      <c r="B1527" s="350" t="s">
        <v>1978</v>
      </c>
      <c r="C1527" s="350" t="s">
        <v>274</v>
      </c>
    </row>
    <row r="1528" spans="1:3" x14ac:dyDescent="0.25">
      <c r="A1528" s="351">
        <v>32114</v>
      </c>
      <c r="B1528" s="350" t="s">
        <v>1979</v>
      </c>
      <c r="C1528" s="350" t="s">
        <v>274</v>
      </c>
    </row>
    <row r="1529" spans="1:3" x14ac:dyDescent="0.25">
      <c r="A1529" s="351">
        <v>32115</v>
      </c>
      <c r="B1529" s="350" t="s">
        <v>1980</v>
      </c>
      <c r="C1529" s="350" t="s">
        <v>274</v>
      </c>
    </row>
    <row r="1530" spans="1:3" x14ac:dyDescent="0.25">
      <c r="A1530" s="351">
        <v>32116</v>
      </c>
      <c r="B1530" s="350" t="s">
        <v>1981</v>
      </c>
      <c r="C1530" s="350" t="s">
        <v>274</v>
      </c>
    </row>
    <row r="1531" spans="1:3" x14ac:dyDescent="0.25">
      <c r="A1531" s="351">
        <v>32117</v>
      </c>
      <c r="B1531" s="350" t="s">
        <v>1982</v>
      </c>
      <c r="C1531" s="350" t="s">
        <v>274</v>
      </c>
    </row>
    <row r="1532" spans="1:3" x14ac:dyDescent="0.25">
      <c r="A1532" s="351">
        <v>32119</v>
      </c>
      <c r="B1532" s="350" t="s">
        <v>1983</v>
      </c>
      <c r="C1532" s="350" t="s">
        <v>274</v>
      </c>
    </row>
    <row r="1533" spans="1:3" x14ac:dyDescent="0.25">
      <c r="A1533" s="349">
        <v>3212</v>
      </c>
      <c r="B1533" s="350" t="s">
        <v>1347</v>
      </c>
      <c r="C1533" s="350" t="s">
        <v>274</v>
      </c>
    </row>
    <row r="1534" spans="1:3" x14ac:dyDescent="0.25">
      <c r="A1534" s="351">
        <v>32121</v>
      </c>
      <c r="B1534" s="350" t="s">
        <v>1984</v>
      </c>
      <c r="C1534" s="350" t="s">
        <v>274</v>
      </c>
    </row>
    <row r="1535" spans="1:3" x14ac:dyDescent="0.25">
      <c r="A1535" s="351">
        <v>32122</v>
      </c>
      <c r="B1535" s="350" t="s">
        <v>1985</v>
      </c>
      <c r="C1535" s="350" t="s">
        <v>274</v>
      </c>
    </row>
    <row r="1536" spans="1:3" x14ac:dyDescent="0.25">
      <c r="A1536" s="351">
        <v>32123</v>
      </c>
      <c r="B1536" s="350" t="s">
        <v>1986</v>
      </c>
      <c r="C1536" s="350" t="s">
        <v>274</v>
      </c>
    </row>
    <row r="1537" spans="1:3" x14ac:dyDescent="0.25">
      <c r="A1537" s="349">
        <v>3213</v>
      </c>
      <c r="B1537" s="350" t="s">
        <v>80</v>
      </c>
      <c r="C1537" s="350" t="s">
        <v>274</v>
      </c>
    </row>
    <row r="1538" spans="1:3" x14ac:dyDescent="0.25">
      <c r="A1538" s="351">
        <v>32131</v>
      </c>
      <c r="B1538" s="350" t="s">
        <v>1987</v>
      </c>
      <c r="C1538" s="350" t="s">
        <v>274</v>
      </c>
    </row>
    <row r="1539" spans="1:3" x14ac:dyDescent="0.25">
      <c r="A1539" s="351">
        <v>32132</v>
      </c>
      <c r="B1539" s="350" t="s">
        <v>1988</v>
      </c>
      <c r="C1539" s="350" t="s">
        <v>274</v>
      </c>
    </row>
    <row r="1540" spans="1:3" x14ac:dyDescent="0.25">
      <c r="A1540" s="349">
        <v>3214</v>
      </c>
      <c r="B1540" s="350" t="s">
        <v>1353</v>
      </c>
      <c r="C1540" s="350" t="s">
        <v>274</v>
      </c>
    </row>
    <row r="1541" spans="1:3" x14ac:dyDescent="0.25">
      <c r="A1541" s="351">
        <v>32141</v>
      </c>
      <c r="B1541" s="350" t="s">
        <v>1989</v>
      </c>
      <c r="C1541" s="350" t="s">
        <v>274</v>
      </c>
    </row>
    <row r="1542" spans="1:3" x14ac:dyDescent="0.25">
      <c r="A1542" s="351">
        <v>32149</v>
      </c>
      <c r="B1542" s="350" t="s">
        <v>1353</v>
      </c>
      <c r="C1542" s="350" t="s">
        <v>274</v>
      </c>
    </row>
    <row r="1543" spans="1:3" x14ac:dyDescent="0.25">
      <c r="A1543" s="349">
        <v>322</v>
      </c>
      <c r="B1543" s="350" t="s">
        <v>15</v>
      </c>
      <c r="C1543" s="350" t="s">
        <v>274</v>
      </c>
    </row>
    <row r="1544" spans="1:3" x14ac:dyDescent="0.25">
      <c r="A1544" s="349">
        <v>3221</v>
      </c>
      <c r="B1544" s="350" t="s">
        <v>73</v>
      </c>
      <c r="C1544" s="350" t="s">
        <v>274</v>
      </c>
    </row>
    <row r="1545" spans="1:3" x14ac:dyDescent="0.25">
      <c r="A1545" s="351">
        <v>32211</v>
      </c>
      <c r="B1545" s="350" t="s">
        <v>1990</v>
      </c>
      <c r="C1545" s="350" t="s">
        <v>274</v>
      </c>
    </row>
    <row r="1546" spans="1:3" x14ac:dyDescent="0.25">
      <c r="A1546" s="351">
        <v>32212</v>
      </c>
      <c r="B1546" s="350" t="s">
        <v>1991</v>
      </c>
      <c r="C1546" s="350" t="s">
        <v>274</v>
      </c>
    </row>
    <row r="1547" spans="1:3" x14ac:dyDescent="0.25">
      <c r="A1547" s="351">
        <v>32213</v>
      </c>
      <c r="B1547" s="350" t="s">
        <v>1992</v>
      </c>
      <c r="C1547" s="350" t="s">
        <v>274</v>
      </c>
    </row>
    <row r="1548" spans="1:3" x14ac:dyDescent="0.25">
      <c r="A1548" s="351">
        <v>32214</v>
      </c>
      <c r="B1548" s="350" t="s">
        <v>1993</v>
      </c>
      <c r="C1548" s="350" t="s">
        <v>274</v>
      </c>
    </row>
    <row r="1549" spans="1:3" x14ac:dyDescent="0.25">
      <c r="A1549" s="351">
        <v>32216</v>
      </c>
      <c r="B1549" s="350" t="s">
        <v>1994</v>
      </c>
      <c r="C1549" s="350" t="s">
        <v>274</v>
      </c>
    </row>
    <row r="1550" spans="1:3" x14ac:dyDescent="0.25">
      <c r="A1550" s="351">
        <v>32219</v>
      </c>
      <c r="B1550" s="350" t="s">
        <v>1995</v>
      </c>
      <c r="C1550" s="350" t="s">
        <v>274</v>
      </c>
    </row>
    <row r="1551" spans="1:3" x14ac:dyDescent="0.25">
      <c r="A1551" s="349">
        <v>3222</v>
      </c>
      <c r="B1551" s="350" t="s">
        <v>39</v>
      </c>
      <c r="C1551" s="350" t="s">
        <v>274</v>
      </c>
    </row>
    <row r="1552" spans="1:3" x14ac:dyDescent="0.25">
      <c r="A1552" s="351">
        <v>32221</v>
      </c>
      <c r="B1552" s="350" t="s">
        <v>1996</v>
      </c>
      <c r="C1552" s="350" t="s">
        <v>274</v>
      </c>
    </row>
    <row r="1553" spans="1:3" x14ac:dyDescent="0.25">
      <c r="A1553" s="351">
        <v>32222</v>
      </c>
      <c r="B1553" s="350" t="s">
        <v>1997</v>
      </c>
      <c r="C1553" s="350" t="s">
        <v>274</v>
      </c>
    </row>
    <row r="1554" spans="1:3" x14ac:dyDescent="0.25">
      <c r="A1554" s="351">
        <v>32223</v>
      </c>
      <c r="B1554" s="350" t="s">
        <v>1998</v>
      </c>
      <c r="C1554" s="350" t="s">
        <v>274</v>
      </c>
    </row>
    <row r="1555" spans="1:3" x14ac:dyDescent="0.25">
      <c r="A1555" s="351">
        <v>32224</v>
      </c>
      <c r="B1555" s="350" t="s">
        <v>1999</v>
      </c>
      <c r="C1555" s="350" t="s">
        <v>274</v>
      </c>
    </row>
    <row r="1556" spans="1:3" x14ac:dyDescent="0.25">
      <c r="A1556" s="351">
        <v>32225</v>
      </c>
      <c r="B1556" s="350" t="s">
        <v>2000</v>
      </c>
      <c r="C1556" s="350" t="s">
        <v>274</v>
      </c>
    </row>
    <row r="1557" spans="1:3" x14ac:dyDescent="0.25">
      <c r="A1557" s="351">
        <v>32226</v>
      </c>
      <c r="B1557" s="350" t="s">
        <v>2001</v>
      </c>
      <c r="C1557" s="350" t="s">
        <v>274</v>
      </c>
    </row>
    <row r="1558" spans="1:3" x14ac:dyDescent="0.25">
      <c r="A1558" s="351">
        <v>32229</v>
      </c>
      <c r="B1558" s="350" t="s">
        <v>2002</v>
      </c>
      <c r="C1558" s="350" t="s">
        <v>274</v>
      </c>
    </row>
    <row r="1559" spans="1:3" x14ac:dyDescent="0.25">
      <c r="A1559" s="349">
        <v>3223</v>
      </c>
      <c r="B1559" s="350" t="s">
        <v>60</v>
      </c>
      <c r="C1559" s="350" t="s">
        <v>274</v>
      </c>
    </row>
    <row r="1560" spans="1:3" x14ac:dyDescent="0.25">
      <c r="A1560" s="351">
        <v>32231</v>
      </c>
      <c r="B1560" s="350" t="s">
        <v>2003</v>
      </c>
      <c r="C1560" s="350" t="s">
        <v>274</v>
      </c>
    </row>
    <row r="1561" spans="1:3" x14ac:dyDescent="0.25">
      <c r="A1561" s="351">
        <v>322311</v>
      </c>
      <c r="B1561" s="350" t="s">
        <v>2004</v>
      </c>
      <c r="C1561" s="350" t="s">
        <v>274</v>
      </c>
    </row>
    <row r="1562" spans="1:3" x14ac:dyDescent="0.25">
      <c r="A1562" s="351">
        <v>32232</v>
      </c>
      <c r="B1562" s="350" t="s">
        <v>2005</v>
      </c>
      <c r="C1562" s="350" t="s">
        <v>274</v>
      </c>
    </row>
    <row r="1563" spans="1:3" x14ac:dyDescent="0.25">
      <c r="A1563" s="351">
        <v>32233</v>
      </c>
      <c r="B1563" s="350" t="s">
        <v>2006</v>
      </c>
      <c r="C1563" s="350" t="s">
        <v>274</v>
      </c>
    </row>
    <row r="1564" spans="1:3" x14ac:dyDescent="0.25">
      <c r="A1564" s="351">
        <v>32234</v>
      </c>
      <c r="B1564" s="350" t="s">
        <v>2007</v>
      </c>
      <c r="C1564" s="350" t="s">
        <v>274</v>
      </c>
    </row>
    <row r="1565" spans="1:3" x14ac:dyDescent="0.25">
      <c r="A1565" s="351">
        <v>32239</v>
      </c>
      <c r="B1565" s="350" t="s">
        <v>2008</v>
      </c>
      <c r="C1565" s="350" t="s">
        <v>274</v>
      </c>
    </row>
    <row r="1566" spans="1:3" x14ac:dyDescent="0.25">
      <c r="A1566" s="349">
        <v>3224</v>
      </c>
      <c r="B1566" s="350" t="s">
        <v>34</v>
      </c>
      <c r="C1566" s="350" t="s">
        <v>274</v>
      </c>
    </row>
    <row r="1567" spans="1:3" x14ac:dyDescent="0.25">
      <c r="A1567" s="351">
        <v>32241</v>
      </c>
      <c r="B1567" s="350" t="s">
        <v>2009</v>
      </c>
      <c r="C1567" s="350" t="s">
        <v>1396</v>
      </c>
    </row>
    <row r="1568" spans="1:3" x14ac:dyDescent="0.25">
      <c r="A1568" s="351">
        <v>32242</v>
      </c>
      <c r="B1568" s="350" t="s">
        <v>2010</v>
      </c>
      <c r="C1568" s="350" t="s">
        <v>1398</v>
      </c>
    </row>
    <row r="1569" spans="1:3" x14ac:dyDescent="0.25">
      <c r="A1569" s="351">
        <v>32243</v>
      </c>
      <c r="B1569" s="350" t="s">
        <v>2011</v>
      </c>
      <c r="C1569" s="350" t="s">
        <v>274</v>
      </c>
    </row>
    <row r="1570" spans="1:3" x14ac:dyDescent="0.25">
      <c r="A1570" s="351">
        <v>32244</v>
      </c>
      <c r="B1570" s="350" t="s">
        <v>2012</v>
      </c>
      <c r="C1570" s="350" t="s">
        <v>274</v>
      </c>
    </row>
    <row r="1571" spans="1:3" x14ac:dyDescent="0.25">
      <c r="A1571" s="349">
        <v>3225</v>
      </c>
      <c r="B1571" s="350" t="s">
        <v>1382</v>
      </c>
      <c r="C1571" s="350" t="s">
        <v>274</v>
      </c>
    </row>
    <row r="1572" spans="1:3" x14ac:dyDescent="0.25">
      <c r="A1572" s="351">
        <v>32251</v>
      </c>
      <c r="B1572" s="350" t="s">
        <v>739</v>
      </c>
      <c r="C1572" s="350" t="s">
        <v>274</v>
      </c>
    </row>
    <row r="1573" spans="1:3" x14ac:dyDescent="0.25">
      <c r="A1573" s="351">
        <v>32252</v>
      </c>
      <c r="B1573" s="350" t="s">
        <v>2013</v>
      </c>
      <c r="C1573" s="350" t="s">
        <v>274</v>
      </c>
    </row>
    <row r="1574" spans="1:3" x14ac:dyDescent="0.25">
      <c r="A1574" s="349">
        <v>3226</v>
      </c>
      <c r="B1574" s="350" t="s">
        <v>2014</v>
      </c>
      <c r="C1574" s="350" t="s">
        <v>274</v>
      </c>
    </row>
    <row r="1575" spans="1:3" x14ac:dyDescent="0.25">
      <c r="A1575" s="351">
        <v>32261</v>
      </c>
      <c r="B1575" s="350" t="s">
        <v>2014</v>
      </c>
      <c r="C1575" s="350" t="s">
        <v>274</v>
      </c>
    </row>
    <row r="1576" spans="1:3" x14ac:dyDescent="0.25">
      <c r="A1576" s="349">
        <v>3227</v>
      </c>
      <c r="B1576" s="350" t="s">
        <v>1387</v>
      </c>
      <c r="C1576" s="350" t="s">
        <v>274</v>
      </c>
    </row>
    <row r="1577" spans="1:3" x14ac:dyDescent="0.25">
      <c r="A1577" s="351">
        <v>32271</v>
      </c>
      <c r="B1577" s="350" t="s">
        <v>1387</v>
      </c>
      <c r="C1577" s="350" t="s">
        <v>274</v>
      </c>
    </row>
    <row r="1578" spans="1:3" x14ac:dyDescent="0.25">
      <c r="A1578" s="349">
        <v>323</v>
      </c>
      <c r="B1578" s="350" t="s">
        <v>17</v>
      </c>
      <c r="C1578" s="350" t="s">
        <v>274</v>
      </c>
    </row>
    <row r="1579" spans="1:3" x14ac:dyDescent="0.25">
      <c r="A1579" s="349">
        <v>3231</v>
      </c>
      <c r="B1579" s="350" t="s">
        <v>109</v>
      </c>
      <c r="C1579" s="350" t="s">
        <v>274</v>
      </c>
    </row>
    <row r="1580" spans="1:3" x14ac:dyDescent="0.25">
      <c r="A1580" s="351">
        <v>32311</v>
      </c>
      <c r="B1580" s="350" t="s">
        <v>2015</v>
      </c>
      <c r="C1580" s="350" t="s">
        <v>274</v>
      </c>
    </row>
    <row r="1581" spans="1:3" x14ac:dyDescent="0.25">
      <c r="A1581" s="351">
        <v>323111</v>
      </c>
      <c r="B1581" s="350" t="s">
        <v>2016</v>
      </c>
      <c r="C1581" s="350" t="s">
        <v>274</v>
      </c>
    </row>
    <row r="1582" spans="1:3" x14ac:dyDescent="0.25">
      <c r="A1582" s="351">
        <v>32312</v>
      </c>
      <c r="B1582" s="350" t="s">
        <v>2017</v>
      </c>
      <c r="C1582" s="350" t="s">
        <v>274</v>
      </c>
    </row>
    <row r="1583" spans="1:3" x14ac:dyDescent="0.25">
      <c r="A1583" s="351">
        <v>32313</v>
      </c>
      <c r="B1583" s="350" t="s">
        <v>2018</v>
      </c>
      <c r="C1583" s="350" t="s">
        <v>274</v>
      </c>
    </row>
    <row r="1584" spans="1:3" x14ac:dyDescent="0.25">
      <c r="A1584" s="351">
        <v>32314</v>
      </c>
      <c r="B1584" s="350" t="s">
        <v>2019</v>
      </c>
      <c r="C1584" s="350" t="s">
        <v>274</v>
      </c>
    </row>
    <row r="1585" spans="1:3" x14ac:dyDescent="0.25">
      <c r="A1585" s="351">
        <v>32319</v>
      </c>
      <c r="B1585" s="350" t="s">
        <v>2020</v>
      </c>
      <c r="C1585" s="350" t="s">
        <v>274</v>
      </c>
    </row>
    <row r="1586" spans="1:3" x14ac:dyDescent="0.25">
      <c r="A1586" s="349">
        <v>3232</v>
      </c>
      <c r="B1586" s="350" t="s">
        <v>62</v>
      </c>
      <c r="C1586" s="350" t="s">
        <v>274</v>
      </c>
    </row>
    <row r="1587" spans="1:3" x14ac:dyDescent="0.25">
      <c r="A1587" s="351">
        <v>32321</v>
      </c>
      <c r="B1587" s="350" t="s">
        <v>2021</v>
      </c>
      <c r="C1587" s="350" t="s">
        <v>274</v>
      </c>
    </row>
    <row r="1588" spans="1:3" x14ac:dyDescent="0.25">
      <c r="A1588" s="351">
        <v>32322</v>
      </c>
      <c r="B1588" s="350" t="s">
        <v>2022</v>
      </c>
      <c r="C1588" s="350" t="s">
        <v>274</v>
      </c>
    </row>
    <row r="1589" spans="1:3" x14ac:dyDescent="0.25">
      <c r="A1589" s="351">
        <v>32323</v>
      </c>
      <c r="B1589" s="350" t="s">
        <v>2023</v>
      </c>
      <c r="C1589" s="350" t="s">
        <v>274</v>
      </c>
    </row>
    <row r="1590" spans="1:3" x14ac:dyDescent="0.25">
      <c r="A1590" s="351">
        <v>32329</v>
      </c>
      <c r="B1590" s="350" t="s">
        <v>2024</v>
      </c>
      <c r="C1590" s="350" t="s">
        <v>274</v>
      </c>
    </row>
    <row r="1591" spans="1:3" x14ac:dyDescent="0.25">
      <c r="A1591" s="349">
        <v>3233</v>
      </c>
      <c r="B1591" s="350" t="s">
        <v>46</v>
      </c>
      <c r="C1591" s="350" t="s">
        <v>274</v>
      </c>
    </row>
    <row r="1592" spans="1:3" x14ac:dyDescent="0.25">
      <c r="A1592" s="351">
        <v>32331</v>
      </c>
      <c r="B1592" s="350" t="s">
        <v>2025</v>
      </c>
      <c r="C1592" s="350" t="s">
        <v>274</v>
      </c>
    </row>
    <row r="1593" spans="1:3" x14ac:dyDescent="0.25">
      <c r="A1593" s="351">
        <v>32332</v>
      </c>
      <c r="B1593" s="350" t="s">
        <v>2026</v>
      </c>
      <c r="C1593" s="350" t="s">
        <v>274</v>
      </c>
    </row>
    <row r="1594" spans="1:3" x14ac:dyDescent="0.25">
      <c r="A1594" s="351">
        <v>32333</v>
      </c>
      <c r="B1594" s="350" t="s">
        <v>2027</v>
      </c>
      <c r="C1594" s="350" t="s">
        <v>274</v>
      </c>
    </row>
    <row r="1595" spans="1:3" x14ac:dyDescent="0.25">
      <c r="A1595" s="351">
        <v>32334</v>
      </c>
      <c r="B1595" s="350" t="s">
        <v>2028</v>
      </c>
      <c r="C1595" s="350" t="s">
        <v>274</v>
      </c>
    </row>
    <row r="1596" spans="1:3" x14ac:dyDescent="0.25">
      <c r="A1596" s="351">
        <v>32339</v>
      </c>
      <c r="B1596" s="350" t="s">
        <v>2029</v>
      </c>
      <c r="C1596" s="350" t="s">
        <v>274</v>
      </c>
    </row>
    <row r="1597" spans="1:3" x14ac:dyDescent="0.25">
      <c r="A1597" s="349">
        <v>3234</v>
      </c>
      <c r="B1597" s="350" t="s">
        <v>16</v>
      </c>
      <c r="C1597" s="350" t="s">
        <v>274</v>
      </c>
    </row>
    <row r="1598" spans="1:3" x14ac:dyDescent="0.25">
      <c r="A1598" s="351">
        <v>32341</v>
      </c>
      <c r="B1598" s="350" t="s">
        <v>2030</v>
      </c>
      <c r="C1598" s="350" t="s">
        <v>274</v>
      </c>
    </row>
    <row r="1599" spans="1:3" x14ac:dyDescent="0.25">
      <c r="A1599" s="351">
        <v>32342</v>
      </c>
      <c r="B1599" s="350" t="s">
        <v>2031</v>
      </c>
      <c r="C1599" s="350" t="s">
        <v>274</v>
      </c>
    </row>
    <row r="1600" spans="1:3" x14ac:dyDescent="0.25">
      <c r="A1600" s="351">
        <v>32343</v>
      </c>
      <c r="B1600" s="350" t="s">
        <v>2032</v>
      </c>
      <c r="C1600" s="350" t="s">
        <v>274</v>
      </c>
    </row>
    <row r="1601" spans="1:3" x14ac:dyDescent="0.25">
      <c r="A1601" s="351">
        <v>32344</v>
      </c>
      <c r="B1601" s="350" t="s">
        <v>2033</v>
      </c>
      <c r="C1601" s="350" t="s">
        <v>274</v>
      </c>
    </row>
    <row r="1602" spans="1:3" x14ac:dyDescent="0.25">
      <c r="A1602" s="351">
        <v>32347</v>
      </c>
      <c r="B1602" s="350" t="s">
        <v>2034</v>
      </c>
      <c r="C1602" s="350" t="s">
        <v>274</v>
      </c>
    </row>
    <row r="1603" spans="1:3" x14ac:dyDescent="0.25">
      <c r="A1603" s="351">
        <v>32349</v>
      </c>
      <c r="B1603" s="350" t="s">
        <v>2035</v>
      </c>
      <c r="C1603" s="350" t="s">
        <v>274</v>
      </c>
    </row>
    <row r="1604" spans="1:3" x14ac:dyDescent="0.25">
      <c r="A1604" s="349">
        <v>3235</v>
      </c>
      <c r="B1604" s="350" t="s">
        <v>91</v>
      </c>
      <c r="C1604" s="350" t="s">
        <v>274</v>
      </c>
    </row>
    <row r="1605" spans="1:3" x14ac:dyDescent="0.25">
      <c r="A1605" s="351">
        <v>32351</v>
      </c>
      <c r="B1605" s="350" t="s">
        <v>2036</v>
      </c>
      <c r="C1605" s="350" t="s">
        <v>274</v>
      </c>
    </row>
    <row r="1606" spans="1:3" x14ac:dyDescent="0.25">
      <c r="A1606" s="351">
        <v>32352</v>
      </c>
      <c r="B1606" s="350" t="s">
        <v>2037</v>
      </c>
      <c r="C1606" s="350" t="s">
        <v>274</v>
      </c>
    </row>
    <row r="1607" spans="1:3" x14ac:dyDescent="0.25">
      <c r="A1607" s="351">
        <v>32353</v>
      </c>
      <c r="B1607" s="350" t="s">
        <v>2038</v>
      </c>
      <c r="C1607" s="350" t="s">
        <v>274</v>
      </c>
    </row>
    <row r="1608" spans="1:3" x14ac:dyDescent="0.25">
      <c r="A1608" s="351">
        <v>32354</v>
      </c>
      <c r="B1608" s="350" t="s">
        <v>82</v>
      </c>
      <c r="C1608" s="350" t="s">
        <v>274</v>
      </c>
    </row>
    <row r="1609" spans="1:3" x14ac:dyDescent="0.25">
      <c r="A1609" s="351">
        <v>32355</v>
      </c>
      <c r="B1609" s="350" t="s">
        <v>2039</v>
      </c>
      <c r="C1609" s="350" t="s">
        <v>274</v>
      </c>
    </row>
    <row r="1610" spans="1:3" x14ac:dyDescent="0.25">
      <c r="A1610" s="351">
        <v>32359</v>
      </c>
      <c r="B1610" s="350" t="s">
        <v>2040</v>
      </c>
      <c r="C1610" s="350" t="s">
        <v>274</v>
      </c>
    </row>
    <row r="1611" spans="1:3" x14ac:dyDescent="0.25">
      <c r="A1611" s="349">
        <v>3236</v>
      </c>
      <c r="B1611" s="350" t="s">
        <v>99</v>
      </c>
      <c r="C1611" s="350" t="s">
        <v>274</v>
      </c>
    </row>
    <row r="1612" spans="1:3" x14ac:dyDescent="0.25">
      <c r="A1612" s="351">
        <v>32361</v>
      </c>
      <c r="B1612" s="350" t="s">
        <v>2041</v>
      </c>
      <c r="C1612" s="350" t="s">
        <v>274</v>
      </c>
    </row>
    <row r="1613" spans="1:3" x14ac:dyDescent="0.25">
      <c r="A1613" s="351">
        <v>32362</v>
      </c>
      <c r="B1613" s="350" t="s">
        <v>2042</v>
      </c>
      <c r="C1613" s="350" t="s">
        <v>274</v>
      </c>
    </row>
    <row r="1614" spans="1:3" x14ac:dyDescent="0.25">
      <c r="A1614" s="351">
        <v>32363</v>
      </c>
      <c r="B1614" s="350" t="s">
        <v>2043</v>
      </c>
      <c r="C1614" s="350" t="s">
        <v>274</v>
      </c>
    </row>
    <row r="1615" spans="1:3" x14ac:dyDescent="0.25">
      <c r="A1615" s="351">
        <v>32369</v>
      </c>
      <c r="B1615" s="350" t="s">
        <v>2044</v>
      </c>
      <c r="C1615" s="350" t="s">
        <v>274</v>
      </c>
    </row>
    <row r="1616" spans="1:3" x14ac:dyDescent="0.25">
      <c r="A1616" s="349">
        <v>3237</v>
      </c>
      <c r="B1616" s="350" t="s">
        <v>68</v>
      </c>
      <c r="C1616" s="350" t="s">
        <v>274</v>
      </c>
    </row>
    <row r="1617" spans="1:3" x14ac:dyDescent="0.25">
      <c r="A1617" s="351">
        <v>32371</v>
      </c>
      <c r="B1617" s="350" t="s">
        <v>2045</v>
      </c>
      <c r="C1617" s="350" t="s">
        <v>274</v>
      </c>
    </row>
    <row r="1618" spans="1:3" x14ac:dyDescent="0.25">
      <c r="A1618" s="351">
        <v>32372</v>
      </c>
      <c r="B1618" s="350" t="s">
        <v>2046</v>
      </c>
      <c r="C1618" s="350" t="s">
        <v>274</v>
      </c>
    </row>
    <row r="1619" spans="1:3" x14ac:dyDescent="0.25">
      <c r="A1619" s="351">
        <v>32373</v>
      </c>
      <c r="B1619" s="350" t="s">
        <v>2047</v>
      </c>
      <c r="C1619" s="350" t="s">
        <v>274</v>
      </c>
    </row>
    <row r="1620" spans="1:3" x14ac:dyDescent="0.25">
      <c r="A1620" s="351">
        <v>32374</v>
      </c>
      <c r="B1620" s="350" t="s">
        <v>2048</v>
      </c>
      <c r="C1620" s="350" t="s">
        <v>274</v>
      </c>
    </row>
    <row r="1621" spans="1:3" x14ac:dyDescent="0.25">
      <c r="A1621" s="351">
        <v>32375</v>
      </c>
      <c r="B1621" s="350" t="s">
        <v>2049</v>
      </c>
      <c r="C1621" s="350" t="s">
        <v>274</v>
      </c>
    </row>
    <row r="1622" spans="1:3" x14ac:dyDescent="0.25">
      <c r="A1622" s="351">
        <v>32376</v>
      </c>
      <c r="B1622" s="350" t="s">
        <v>2050</v>
      </c>
      <c r="C1622" s="350" t="s">
        <v>274</v>
      </c>
    </row>
    <row r="1623" spans="1:3" x14ac:dyDescent="0.25">
      <c r="A1623" s="351">
        <v>32377</v>
      </c>
      <c r="B1623" s="350" t="s">
        <v>2051</v>
      </c>
      <c r="C1623" s="350" t="s">
        <v>274</v>
      </c>
    </row>
    <row r="1624" spans="1:3" x14ac:dyDescent="0.25">
      <c r="A1624" s="351">
        <v>32378</v>
      </c>
      <c r="B1624" s="350" t="s">
        <v>2052</v>
      </c>
      <c r="C1624" s="350" t="s">
        <v>274</v>
      </c>
    </row>
    <row r="1625" spans="1:3" x14ac:dyDescent="0.25">
      <c r="A1625" s="351">
        <v>32379</v>
      </c>
      <c r="B1625" s="350" t="s">
        <v>2053</v>
      </c>
      <c r="C1625" s="350" t="s">
        <v>274</v>
      </c>
    </row>
    <row r="1626" spans="1:3" x14ac:dyDescent="0.25">
      <c r="A1626" s="349">
        <v>3238</v>
      </c>
      <c r="B1626" s="350" t="s">
        <v>1439</v>
      </c>
      <c r="C1626" s="350" t="s">
        <v>274</v>
      </c>
    </row>
    <row r="1627" spans="1:3" x14ac:dyDescent="0.25">
      <c r="A1627" s="351">
        <v>32381</v>
      </c>
      <c r="B1627" s="350" t="s">
        <v>2054</v>
      </c>
      <c r="C1627" s="350" t="s">
        <v>274</v>
      </c>
    </row>
    <row r="1628" spans="1:3" x14ac:dyDescent="0.25">
      <c r="A1628" s="351">
        <v>32382</v>
      </c>
      <c r="B1628" s="350" t="s">
        <v>2055</v>
      </c>
      <c r="C1628" s="350" t="s">
        <v>274</v>
      </c>
    </row>
    <row r="1629" spans="1:3" x14ac:dyDescent="0.25">
      <c r="A1629" s="351">
        <v>32389</v>
      </c>
      <c r="B1629" s="350" t="s">
        <v>2056</v>
      </c>
      <c r="C1629" s="350" t="s">
        <v>274</v>
      </c>
    </row>
    <row r="1630" spans="1:3" x14ac:dyDescent="0.25">
      <c r="A1630" s="349">
        <v>3239</v>
      </c>
      <c r="B1630" s="350" t="s">
        <v>96</v>
      </c>
      <c r="C1630" s="350" t="s">
        <v>274</v>
      </c>
    </row>
    <row r="1631" spans="1:3" x14ac:dyDescent="0.25">
      <c r="A1631" s="351">
        <v>32391</v>
      </c>
      <c r="B1631" s="350" t="s">
        <v>2057</v>
      </c>
      <c r="C1631" s="350" t="s">
        <v>274</v>
      </c>
    </row>
    <row r="1632" spans="1:3" x14ac:dyDescent="0.25">
      <c r="A1632" s="351">
        <v>32392</v>
      </c>
      <c r="B1632" s="350" t="s">
        <v>2058</v>
      </c>
      <c r="C1632" s="350" t="s">
        <v>274</v>
      </c>
    </row>
    <row r="1633" spans="1:3" x14ac:dyDescent="0.25">
      <c r="A1633" s="351">
        <v>32393</v>
      </c>
      <c r="B1633" s="350" t="s">
        <v>2059</v>
      </c>
      <c r="C1633" s="350" t="s">
        <v>274</v>
      </c>
    </row>
    <row r="1634" spans="1:3" x14ac:dyDescent="0.25">
      <c r="A1634" s="351">
        <v>32394</v>
      </c>
      <c r="B1634" s="350" t="s">
        <v>2060</v>
      </c>
      <c r="C1634" s="350" t="s">
        <v>274</v>
      </c>
    </row>
    <row r="1635" spans="1:3" x14ac:dyDescent="0.25">
      <c r="A1635" s="351">
        <v>32395</v>
      </c>
      <c r="B1635" s="350" t="s">
        <v>2061</v>
      </c>
      <c r="C1635" s="350" t="s">
        <v>274</v>
      </c>
    </row>
    <row r="1636" spans="1:3" x14ac:dyDescent="0.25">
      <c r="A1636" s="351">
        <v>323951</v>
      </c>
      <c r="B1636" s="350" t="s">
        <v>2062</v>
      </c>
      <c r="C1636" s="350" t="s">
        <v>274</v>
      </c>
    </row>
    <row r="1637" spans="1:3" x14ac:dyDescent="0.25">
      <c r="A1637" s="351">
        <v>32396</v>
      </c>
      <c r="B1637" s="350" t="s">
        <v>2063</v>
      </c>
      <c r="C1637" s="350" t="s">
        <v>274</v>
      </c>
    </row>
    <row r="1638" spans="1:3" x14ac:dyDescent="0.25">
      <c r="A1638" s="351">
        <v>32398</v>
      </c>
      <c r="B1638" s="350" t="s">
        <v>2064</v>
      </c>
      <c r="C1638" s="350" t="s">
        <v>274</v>
      </c>
    </row>
    <row r="1639" spans="1:3" x14ac:dyDescent="0.25">
      <c r="A1639" s="351">
        <v>32399</v>
      </c>
      <c r="B1639" s="350" t="s">
        <v>2065</v>
      </c>
      <c r="C1639" s="350" t="s">
        <v>274</v>
      </c>
    </row>
    <row r="1640" spans="1:3" x14ac:dyDescent="0.25">
      <c r="A1640" s="349">
        <v>324</v>
      </c>
      <c r="B1640" s="350" t="s">
        <v>106</v>
      </c>
      <c r="C1640" s="350" t="s">
        <v>274</v>
      </c>
    </row>
    <row r="1641" spans="1:3" x14ac:dyDescent="0.25">
      <c r="A1641" s="349">
        <v>3241</v>
      </c>
      <c r="B1641" s="350" t="s">
        <v>106</v>
      </c>
      <c r="C1641" s="350" t="s">
        <v>274</v>
      </c>
    </row>
    <row r="1642" spans="1:3" x14ac:dyDescent="0.25">
      <c r="A1642" s="351">
        <v>32411</v>
      </c>
      <c r="B1642" s="350" t="s">
        <v>2066</v>
      </c>
      <c r="C1642" s="350" t="s">
        <v>274</v>
      </c>
    </row>
    <row r="1643" spans="1:3" x14ac:dyDescent="0.25">
      <c r="A1643" s="351">
        <v>32412</v>
      </c>
      <c r="B1643" s="350" t="s">
        <v>2067</v>
      </c>
      <c r="C1643" s="350" t="s">
        <v>274</v>
      </c>
    </row>
    <row r="1644" spans="1:3" x14ac:dyDescent="0.25">
      <c r="A1644" s="349">
        <v>329</v>
      </c>
      <c r="B1644" s="350" t="s">
        <v>20</v>
      </c>
      <c r="C1644" s="350" t="s">
        <v>274</v>
      </c>
    </row>
    <row r="1645" spans="1:3" x14ac:dyDescent="0.25">
      <c r="A1645" s="349">
        <v>3291</v>
      </c>
      <c r="B1645" s="350" t="s">
        <v>100</v>
      </c>
      <c r="C1645" s="350" t="s">
        <v>274</v>
      </c>
    </row>
    <row r="1646" spans="1:3" x14ac:dyDescent="0.25">
      <c r="A1646" s="351">
        <v>32911</v>
      </c>
      <c r="B1646" s="350" t="s">
        <v>2068</v>
      </c>
      <c r="C1646" s="350" t="s">
        <v>274</v>
      </c>
    </row>
    <row r="1647" spans="1:3" x14ac:dyDescent="0.25">
      <c r="A1647" s="351">
        <v>32912</v>
      </c>
      <c r="B1647" s="350" t="s">
        <v>2069</v>
      </c>
      <c r="C1647" s="350" t="s">
        <v>274</v>
      </c>
    </row>
    <row r="1648" spans="1:3" x14ac:dyDescent="0.25">
      <c r="A1648" s="351">
        <v>32913</v>
      </c>
      <c r="B1648" s="350" t="s">
        <v>2070</v>
      </c>
      <c r="C1648" s="350" t="s">
        <v>274</v>
      </c>
    </row>
    <row r="1649" spans="1:3" x14ac:dyDescent="0.25">
      <c r="A1649" s="351">
        <v>32914</v>
      </c>
      <c r="B1649" s="350" t="s">
        <v>2071</v>
      </c>
      <c r="C1649" s="350" t="s">
        <v>2072</v>
      </c>
    </row>
    <row r="1650" spans="1:3" x14ac:dyDescent="0.25">
      <c r="A1650" s="351">
        <v>32919</v>
      </c>
      <c r="B1650" s="350" t="s">
        <v>2073</v>
      </c>
      <c r="C1650" s="350" t="s">
        <v>274</v>
      </c>
    </row>
    <row r="1651" spans="1:3" x14ac:dyDescent="0.25">
      <c r="A1651" s="349">
        <v>3292</v>
      </c>
      <c r="B1651" s="350" t="s">
        <v>18</v>
      </c>
      <c r="C1651" s="350" t="s">
        <v>274</v>
      </c>
    </row>
    <row r="1652" spans="1:3" x14ac:dyDescent="0.25">
      <c r="A1652" s="351">
        <v>32921</v>
      </c>
      <c r="B1652" s="350" t="s">
        <v>2074</v>
      </c>
      <c r="C1652" s="350" t="s">
        <v>274</v>
      </c>
    </row>
    <row r="1653" spans="1:3" x14ac:dyDescent="0.25">
      <c r="A1653" s="351">
        <v>32922</v>
      </c>
      <c r="B1653" s="350" t="s">
        <v>2075</v>
      </c>
      <c r="C1653" s="350" t="s">
        <v>274</v>
      </c>
    </row>
    <row r="1654" spans="1:3" x14ac:dyDescent="0.25">
      <c r="A1654" s="351">
        <v>32923</v>
      </c>
      <c r="B1654" s="350" t="s">
        <v>2076</v>
      </c>
      <c r="C1654" s="350" t="s">
        <v>274</v>
      </c>
    </row>
    <row r="1655" spans="1:3" x14ac:dyDescent="0.25">
      <c r="A1655" s="349">
        <v>3293</v>
      </c>
      <c r="B1655" s="350" t="s">
        <v>19</v>
      </c>
      <c r="C1655" s="350" t="s">
        <v>274</v>
      </c>
    </row>
    <row r="1656" spans="1:3" x14ac:dyDescent="0.25">
      <c r="A1656" s="351">
        <v>32931</v>
      </c>
      <c r="B1656" s="350" t="s">
        <v>19</v>
      </c>
      <c r="C1656" s="350" t="s">
        <v>274</v>
      </c>
    </row>
    <row r="1657" spans="1:3" x14ac:dyDescent="0.25">
      <c r="A1657" s="349">
        <v>3294</v>
      </c>
      <c r="B1657" s="350" t="s">
        <v>101</v>
      </c>
      <c r="C1657" s="350" t="s">
        <v>274</v>
      </c>
    </row>
    <row r="1658" spans="1:3" x14ac:dyDescent="0.25">
      <c r="A1658" s="351">
        <v>32941</v>
      </c>
      <c r="B1658" s="350" t="s">
        <v>2077</v>
      </c>
      <c r="C1658" s="350" t="s">
        <v>274</v>
      </c>
    </row>
    <row r="1659" spans="1:3" x14ac:dyDescent="0.25">
      <c r="A1659" s="351">
        <v>32942</v>
      </c>
      <c r="B1659" s="350" t="s">
        <v>2078</v>
      </c>
      <c r="C1659" s="350" t="s">
        <v>274</v>
      </c>
    </row>
    <row r="1660" spans="1:3" x14ac:dyDescent="0.25">
      <c r="A1660" s="351">
        <v>32943</v>
      </c>
      <c r="B1660" s="350" t="s">
        <v>2079</v>
      </c>
      <c r="C1660" s="350" t="s">
        <v>274</v>
      </c>
    </row>
    <row r="1661" spans="1:3" x14ac:dyDescent="0.25">
      <c r="A1661" s="349">
        <v>3295</v>
      </c>
      <c r="B1661" s="350" t="s">
        <v>1469</v>
      </c>
      <c r="C1661" s="350" t="s">
        <v>274</v>
      </c>
    </row>
    <row r="1662" spans="1:3" x14ac:dyDescent="0.25">
      <c r="A1662" s="351">
        <v>32951</v>
      </c>
      <c r="B1662" s="350" t="s">
        <v>2080</v>
      </c>
      <c r="C1662" s="350" t="s">
        <v>274</v>
      </c>
    </row>
    <row r="1663" spans="1:3" x14ac:dyDescent="0.25">
      <c r="A1663" s="351">
        <v>32952</v>
      </c>
      <c r="B1663" s="350" t="s">
        <v>2081</v>
      </c>
      <c r="C1663" s="350" t="s">
        <v>274</v>
      </c>
    </row>
    <row r="1664" spans="1:3" x14ac:dyDescent="0.25">
      <c r="A1664" s="351">
        <v>32953</v>
      </c>
      <c r="B1664" s="350" t="s">
        <v>2082</v>
      </c>
      <c r="C1664" s="350" t="s">
        <v>274</v>
      </c>
    </row>
    <row r="1665" spans="1:3" x14ac:dyDescent="0.25">
      <c r="A1665" s="351">
        <v>32955</v>
      </c>
      <c r="B1665" s="350" t="s">
        <v>2083</v>
      </c>
      <c r="C1665" s="350" t="s">
        <v>274</v>
      </c>
    </row>
    <row r="1666" spans="1:3" x14ac:dyDescent="0.25">
      <c r="A1666" s="351">
        <v>32959</v>
      </c>
      <c r="B1666" s="350" t="s">
        <v>1247</v>
      </c>
      <c r="C1666" s="350" t="s">
        <v>274</v>
      </c>
    </row>
    <row r="1667" spans="1:3" x14ac:dyDescent="0.25">
      <c r="A1667" s="349">
        <v>3296</v>
      </c>
      <c r="B1667" s="350" t="s">
        <v>2084</v>
      </c>
      <c r="C1667" s="350" t="s">
        <v>274</v>
      </c>
    </row>
    <row r="1668" spans="1:3" x14ac:dyDescent="0.25">
      <c r="A1668" s="351">
        <v>32961</v>
      </c>
      <c r="B1668" s="350" t="s">
        <v>2084</v>
      </c>
      <c r="C1668" s="350" t="s">
        <v>274</v>
      </c>
    </row>
    <row r="1669" spans="1:3" x14ac:dyDescent="0.25">
      <c r="A1669" s="349">
        <v>3299</v>
      </c>
      <c r="B1669" s="350" t="s">
        <v>20</v>
      </c>
      <c r="C1669" s="350" t="s">
        <v>274</v>
      </c>
    </row>
    <row r="1670" spans="1:3" x14ac:dyDescent="0.25">
      <c r="A1670" s="351">
        <v>32991</v>
      </c>
      <c r="B1670" s="350" t="s">
        <v>2085</v>
      </c>
      <c r="C1670" s="350" t="s">
        <v>274</v>
      </c>
    </row>
    <row r="1671" spans="1:3" x14ac:dyDescent="0.25">
      <c r="A1671" s="351">
        <v>32999</v>
      </c>
      <c r="B1671" s="350" t="s">
        <v>20</v>
      </c>
      <c r="C1671" s="350" t="s">
        <v>274</v>
      </c>
    </row>
    <row r="1672" spans="1:3" x14ac:dyDescent="0.25">
      <c r="A1672" s="349">
        <v>34</v>
      </c>
      <c r="B1672" s="350" t="s">
        <v>23</v>
      </c>
      <c r="C1672" s="350" t="s">
        <v>274</v>
      </c>
    </row>
    <row r="1673" spans="1:3" x14ac:dyDescent="0.25">
      <c r="A1673" s="349">
        <v>341</v>
      </c>
      <c r="B1673" s="350" t="s">
        <v>2086</v>
      </c>
      <c r="C1673" s="350" t="s">
        <v>274</v>
      </c>
    </row>
    <row r="1674" spans="1:3" x14ac:dyDescent="0.25">
      <c r="A1674" s="349">
        <v>3411</v>
      </c>
      <c r="B1674" s="350" t="s">
        <v>2087</v>
      </c>
      <c r="C1674" s="350" t="s">
        <v>274</v>
      </c>
    </row>
    <row r="1675" spans="1:3" x14ac:dyDescent="0.25">
      <c r="A1675" s="351">
        <v>34111</v>
      </c>
      <c r="B1675" s="350" t="s">
        <v>2088</v>
      </c>
      <c r="C1675" s="350" t="s">
        <v>274</v>
      </c>
    </row>
    <row r="1676" spans="1:3" x14ac:dyDescent="0.25">
      <c r="A1676" s="351">
        <v>34112</v>
      </c>
      <c r="B1676" s="350" t="s">
        <v>2089</v>
      </c>
      <c r="C1676" s="350" t="s">
        <v>274</v>
      </c>
    </row>
    <row r="1677" spans="1:3" x14ac:dyDescent="0.25">
      <c r="A1677" s="349">
        <v>3412</v>
      </c>
      <c r="B1677" s="350" t="s">
        <v>2090</v>
      </c>
      <c r="C1677" s="350" t="s">
        <v>274</v>
      </c>
    </row>
    <row r="1678" spans="1:3" x14ac:dyDescent="0.25">
      <c r="A1678" s="351">
        <v>34121</v>
      </c>
      <c r="B1678" s="350" t="s">
        <v>2091</v>
      </c>
      <c r="C1678" s="350" t="s">
        <v>274</v>
      </c>
    </row>
    <row r="1679" spans="1:3" x14ac:dyDescent="0.25">
      <c r="A1679" s="351">
        <v>34122</v>
      </c>
      <c r="B1679" s="350" t="s">
        <v>2092</v>
      </c>
      <c r="C1679" s="350" t="s">
        <v>274</v>
      </c>
    </row>
    <row r="1680" spans="1:3" x14ac:dyDescent="0.25">
      <c r="A1680" s="349">
        <v>3413</v>
      </c>
      <c r="B1680" s="350" t="s">
        <v>2093</v>
      </c>
      <c r="C1680" s="350" t="s">
        <v>274</v>
      </c>
    </row>
    <row r="1681" spans="1:3" x14ac:dyDescent="0.25">
      <c r="A1681" s="351">
        <v>34131</v>
      </c>
      <c r="B1681" s="350" t="s">
        <v>2094</v>
      </c>
      <c r="C1681" s="350" t="s">
        <v>274</v>
      </c>
    </row>
    <row r="1682" spans="1:3" x14ac:dyDescent="0.25">
      <c r="A1682" s="351">
        <v>34132</v>
      </c>
      <c r="B1682" s="350" t="s">
        <v>2095</v>
      </c>
      <c r="C1682" s="350" t="s">
        <v>274</v>
      </c>
    </row>
    <row r="1683" spans="1:3" x14ac:dyDescent="0.25">
      <c r="A1683" s="349">
        <v>3419</v>
      </c>
      <c r="B1683" s="350" t="s">
        <v>2096</v>
      </c>
      <c r="C1683" s="350" t="s">
        <v>274</v>
      </c>
    </row>
    <row r="1684" spans="1:3" x14ac:dyDescent="0.25">
      <c r="A1684" s="351">
        <v>34191</v>
      </c>
      <c r="B1684" s="350" t="s">
        <v>2097</v>
      </c>
      <c r="C1684" s="350" t="s">
        <v>274</v>
      </c>
    </row>
    <row r="1685" spans="1:3" x14ac:dyDescent="0.25">
      <c r="A1685" s="351">
        <v>34192</v>
      </c>
      <c r="B1685" s="350" t="s">
        <v>2098</v>
      </c>
      <c r="C1685" s="350" t="s">
        <v>274</v>
      </c>
    </row>
    <row r="1686" spans="1:3" x14ac:dyDescent="0.25">
      <c r="A1686" s="349">
        <v>342</v>
      </c>
      <c r="B1686" s="350" t="s">
        <v>33</v>
      </c>
      <c r="C1686" s="350" t="s">
        <v>274</v>
      </c>
    </row>
    <row r="1687" spans="1:3" x14ac:dyDescent="0.25">
      <c r="A1687" s="349">
        <v>3421</v>
      </c>
      <c r="B1687" s="350" t="s">
        <v>2099</v>
      </c>
      <c r="C1687" s="350" t="s">
        <v>1842</v>
      </c>
    </row>
    <row r="1688" spans="1:3" x14ac:dyDescent="0.25">
      <c r="A1688" s="351">
        <v>34213</v>
      </c>
      <c r="B1688" s="350" t="s">
        <v>2100</v>
      </c>
      <c r="C1688" s="350" t="s">
        <v>274</v>
      </c>
    </row>
    <row r="1689" spans="1:3" x14ac:dyDescent="0.25">
      <c r="A1689" s="351">
        <v>34214</v>
      </c>
      <c r="B1689" s="350" t="s">
        <v>2101</v>
      </c>
      <c r="C1689" s="350" t="s">
        <v>274</v>
      </c>
    </row>
    <row r="1690" spans="1:3" x14ac:dyDescent="0.25">
      <c r="A1690" s="351">
        <v>34215</v>
      </c>
      <c r="B1690" s="350" t="s">
        <v>2102</v>
      </c>
      <c r="C1690" s="350" t="s">
        <v>274</v>
      </c>
    </row>
    <row r="1691" spans="1:3" x14ac:dyDescent="0.25">
      <c r="A1691" s="351">
        <v>34216</v>
      </c>
      <c r="B1691" s="350" t="s">
        <v>2103</v>
      </c>
      <c r="C1691" s="350" t="s">
        <v>274</v>
      </c>
    </row>
    <row r="1692" spans="1:3" x14ac:dyDescent="0.25">
      <c r="A1692" s="349">
        <v>3422</v>
      </c>
      <c r="B1692" s="350" t="s">
        <v>2104</v>
      </c>
      <c r="C1692" s="350" t="s">
        <v>2105</v>
      </c>
    </row>
    <row r="1693" spans="1:3" x14ac:dyDescent="0.25">
      <c r="A1693" s="351">
        <v>34222</v>
      </c>
      <c r="B1693" s="350" t="s">
        <v>2106</v>
      </c>
      <c r="C1693" s="350" t="s">
        <v>274</v>
      </c>
    </row>
    <row r="1694" spans="1:3" x14ac:dyDescent="0.25">
      <c r="A1694" s="351">
        <v>34223</v>
      </c>
      <c r="B1694" s="350" t="s">
        <v>2107</v>
      </c>
      <c r="C1694" s="350" t="s">
        <v>1229</v>
      </c>
    </row>
    <row r="1695" spans="1:3" x14ac:dyDescent="0.25">
      <c r="A1695" s="351">
        <v>34224</v>
      </c>
      <c r="B1695" s="350" t="s">
        <v>2108</v>
      </c>
      <c r="C1695" s="350" t="s">
        <v>1229</v>
      </c>
    </row>
    <row r="1696" spans="1:3" x14ac:dyDescent="0.25">
      <c r="A1696" s="349">
        <v>3423</v>
      </c>
      <c r="B1696" s="350" t="s">
        <v>2109</v>
      </c>
      <c r="C1696" s="350" t="s">
        <v>1578</v>
      </c>
    </row>
    <row r="1697" spans="1:3" x14ac:dyDescent="0.25">
      <c r="A1697" s="351">
        <v>34233</v>
      </c>
      <c r="B1697" s="350" t="s">
        <v>2110</v>
      </c>
      <c r="C1697" s="350" t="s">
        <v>1110</v>
      </c>
    </row>
    <row r="1698" spans="1:3" x14ac:dyDescent="0.25">
      <c r="A1698" s="351">
        <v>34234</v>
      </c>
      <c r="B1698" s="350" t="s">
        <v>2111</v>
      </c>
      <c r="C1698" s="350" t="s">
        <v>1110</v>
      </c>
    </row>
    <row r="1699" spans="1:3" x14ac:dyDescent="0.25">
      <c r="A1699" s="351">
        <v>34235</v>
      </c>
      <c r="B1699" s="350" t="s">
        <v>2112</v>
      </c>
      <c r="C1699" s="350" t="s">
        <v>1110</v>
      </c>
    </row>
    <row r="1700" spans="1:3" x14ac:dyDescent="0.25">
      <c r="A1700" s="351">
        <v>34236</v>
      </c>
      <c r="B1700" s="350" t="s">
        <v>2113</v>
      </c>
      <c r="C1700" s="350" t="s">
        <v>274</v>
      </c>
    </row>
    <row r="1701" spans="1:3" x14ac:dyDescent="0.25">
      <c r="A1701" s="351">
        <v>34237</v>
      </c>
      <c r="B1701" s="350" t="s">
        <v>2114</v>
      </c>
      <c r="C1701" s="350" t="s">
        <v>274</v>
      </c>
    </row>
    <row r="1702" spans="1:3" x14ac:dyDescent="0.25">
      <c r="A1702" s="351">
        <v>34238</v>
      </c>
      <c r="B1702" s="350" t="s">
        <v>2115</v>
      </c>
      <c r="C1702" s="350" t="s">
        <v>274</v>
      </c>
    </row>
    <row r="1703" spans="1:3" x14ac:dyDescent="0.25">
      <c r="A1703" s="349">
        <v>3425</v>
      </c>
      <c r="B1703" s="350" t="s">
        <v>2116</v>
      </c>
      <c r="C1703" s="350" t="s">
        <v>274</v>
      </c>
    </row>
    <row r="1704" spans="1:3" x14ac:dyDescent="0.25">
      <c r="A1704" s="351">
        <v>34251</v>
      </c>
      <c r="B1704" s="350" t="s">
        <v>2116</v>
      </c>
      <c r="C1704" s="350" t="s">
        <v>274</v>
      </c>
    </row>
    <row r="1705" spans="1:3" x14ac:dyDescent="0.25">
      <c r="A1705" s="349">
        <v>3426</v>
      </c>
      <c r="B1705" s="350" t="s">
        <v>2117</v>
      </c>
      <c r="C1705" s="350" t="s">
        <v>274</v>
      </c>
    </row>
    <row r="1706" spans="1:3" x14ac:dyDescent="0.25">
      <c r="A1706" s="351">
        <v>34261</v>
      </c>
      <c r="B1706" s="350" t="s">
        <v>2117</v>
      </c>
      <c r="C1706" s="350" t="s">
        <v>274</v>
      </c>
    </row>
    <row r="1707" spans="1:3" x14ac:dyDescent="0.25">
      <c r="A1707" s="349">
        <v>3427</v>
      </c>
      <c r="B1707" s="350" t="s">
        <v>2118</v>
      </c>
      <c r="C1707" s="350" t="s">
        <v>1110</v>
      </c>
    </row>
    <row r="1708" spans="1:3" x14ac:dyDescent="0.25">
      <c r="A1708" s="351">
        <v>34273</v>
      </c>
      <c r="B1708" s="350" t="s">
        <v>2119</v>
      </c>
      <c r="C1708" s="350" t="s">
        <v>1110</v>
      </c>
    </row>
    <row r="1709" spans="1:3" x14ac:dyDescent="0.25">
      <c r="A1709" s="351">
        <v>34274</v>
      </c>
      <c r="B1709" s="350" t="s">
        <v>2120</v>
      </c>
      <c r="C1709" s="350" t="s">
        <v>274</v>
      </c>
    </row>
    <row r="1710" spans="1:3" x14ac:dyDescent="0.25">
      <c r="A1710" s="351">
        <v>34275</v>
      </c>
      <c r="B1710" s="350" t="s">
        <v>2121</v>
      </c>
      <c r="C1710" s="350" t="s">
        <v>274</v>
      </c>
    </row>
    <row r="1711" spans="1:3" x14ac:dyDescent="0.25">
      <c r="A1711" s="351">
        <v>34276</v>
      </c>
      <c r="B1711" s="350" t="s">
        <v>2122</v>
      </c>
      <c r="C1711" s="350" t="s">
        <v>274</v>
      </c>
    </row>
    <row r="1712" spans="1:3" x14ac:dyDescent="0.25">
      <c r="A1712" s="349">
        <v>3428</v>
      </c>
      <c r="B1712" s="350" t="s">
        <v>2123</v>
      </c>
      <c r="C1712" s="350" t="s">
        <v>274</v>
      </c>
    </row>
    <row r="1713" spans="1:3" x14ac:dyDescent="0.25">
      <c r="A1713" s="351">
        <v>34281</v>
      </c>
      <c r="B1713" s="350" t="s">
        <v>2124</v>
      </c>
      <c r="C1713" s="350" t="s">
        <v>274</v>
      </c>
    </row>
    <row r="1714" spans="1:3" x14ac:dyDescent="0.25">
      <c r="A1714" s="351">
        <v>34282</v>
      </c>
      <c r="B1714" s="350" t="s">
        <v>2125</v>
      </c>
      <c r="C1714" s="350" t="s">
        <v>274</v>
      </c>
    </row>
    <row r="1715" spans="1:3" x14ac:dyDescent="0.25">
      <c r="A1715" s="351">
        <v>34283</v>
      </c>
      <c r="B1715" s="350" t="s">
        <v>2126</v>
      </c>
      <c r="C1715" s="350" t="s">
        <v>274</v>
      </c>
    </row>
    <row r="1716" spans="1:3" x14ac:dyDescent="0.25">
      <c r="A1716" s="351">
        <v>34284</v>
      </c>
      <c r="B1716" s="350" t="s">
        <v>2127</v>
      </c>
      <c r="C1716" s="350" t="s">
        <v>274</v>
      </c>
    </row>
    <row r="1717" spans="1:3" x14ac:dyDescent="0.25">
      <c r="A1717" s="351">
        <v>34285</v>
      </c>
      <c r="B1717" s="350" t="s">
        <v>2128</v>
      </c>
      <c r="C1717" s="350" t="s">
        <v>274</v>
      </c>
    </row>
    <row r="1718" spans="1:3" x14ac:dyDescent="0.25">
      <c r="A1718" s="351">
        <v>34286</v>
      </c>
      <c r="B1718" s="350" t="s">
        <v>2129</v>
      </c>
      <c r="C1718" s="350" t="s">
        <v>1165</v>
      </c>
    </row>
    <row r="1719" spans="1:3" x14ac:dyDescent="0.25">
      <c r="A1719" s="351">
        <v>34287</v>
      </c>
      <c r="B1719" s="350" t="s">
        <v>2130</v>
      </c>
      <c r="C1719" s="350" t="s">
        <v>2131</v>
      </c>
    </row>
    <row r="1720" spans="1:3" x14ac:dyDescent="0.25">
      <c r="A1720" s="349">
        <v>343</v>
      </c>
      <c r="B1720" s="350" t="s">
        <v>22</v>
      </c>
      <c r="C1720" s="350" t="s">
        <v>274</v>
      </c>
    </row>
    <row r="1721" spans="1:3" x14ac:dyDescent="0.25">
      <c r="A1721" s="349">
        <v>3431</v>
      </c>
      <c r="B1721" s="350" t="s">
        <v>74</v>
      </c>
      <c r="C1721" s="350" t="s">
        <v>274</v>
      </c>
    </row>
    <row r="1722" spans="1:3" x14ac:dyDescent="0.25">
      <c r="A1722" s="351">
        <v>34311</v>
      </c>
      <c r="B1722" s="350" t="s">
        <v>2132</v>
      </c>
      <c r="C1722" s="350" t="s">
        <v>274</v>
      </c>
    </row>
    <row r="1723" spans="1:3" x14ac:dyDescent="0.25">
      <c r="A1723" s="351">
        <v>34312</v>
      </c>
      <c r="B1723" s="350" t="s">
        <v>2133</v>
      </c>
      <c r="C1723" s="350" t="s">
        <v>274</v>
      </c>
    </row>
    <row r="1724" spans="1:3" x14ac:dyDescent="0.25">
      <c r="A1724" s="349">
        <v>3432</v>
      </c>
      <c r="B1724" s="350" t="s">
        <v>102</v>
      </c>
      <c r="C1724" s="350" t="s">
        <v>274</v>
      </c>
    </row>
    <row r="1725" spans="1:3" x14ac:dyDescent="0.25">
      <c r="A1725" s="351">
        <v>34321</v>
      </c>
      <c r="B1725" s="350" t="s">
        <v>2134</v>
      </c>
      <c r="C1725" s="350" t="s">
        <v>274</v>
      </c>
    </row>
    <row r="1726" spans="1:3" x14ac:dyDescent="0.25">
      <c r="A1726" s="351">
        <v>34324</v>
      </c>
      <c r="B1726" s="350" t="s">
        <v>2135</v>
      </c>
      <c r="C1726" s="350" t="s">
        <v>274</v>
      </c>
    </row>
    <row r="1727" spans="1:3" x14ac:dyDescent="0.25">
      <c r="A1727" s="349">
        <v>3433</v>
      </c>
      <c r="B1727" s="350" t="s">
        <v>367</v>
      </c>
      <c r="C1727" s="350" t="s">
        <v>274</v>
      </c>
    </row>
    <row r="1728" spans="1:3" x14ac:dyDescent="0.25">
      <c r="A1728" s="351">
        <v>34331</v>
      </c>
      <c r="B1728" s="350" t="s">
        <v>2136</v>
      </c>
      <c r="C1728" s="350" t="s">
        <v>274</v>
      </c>
    </row>
    <row r="1729" spans="1:3" x14ac:dyDescent="0.25">
      <c r="A1729" s="351">
        <v>34332</v>
      </c>
      <c r="B1729" s="350" t="s">
        <v>2137</v>
      </c>
      <c r="C1729" s="350" t="s">
        <v>274</v>
      </c>
    </row>
    <row r="1730" spans="1:3" x14ac:dyDescent="0.25">
      <c r="A1730" s="351">
        <v>34333</v>
      </c>
      <c r="B1730" s="350" t="s">
        <v>2138</v>
      </c>
      <c r="C1730" s="350" t="s">
        <v>274</v>
      </c>
    </row>
    <row r="1731" spans="1:3" x14ac:dyDescent="0.25">
      <c r="A1731" s="351">
        <v>34339</v>
      </c>
      <c r="B1731" s="350" t="s">
        <v>2139</v>
      </c>
      <c r="C1731" s="350" t="s">
        <v>274</v>
      </c>
    </row>
    <row r="1732" spans="1:3" x14ac:dyDescent="0.25">
      <c r="A1732" s="349">
        <v>3434</v>
      </c>
      <c r="B1732" s="350" t="s">
        <v>2140</v>
      </c>
      <c r="C1732" s="350" t="s">
        <v>274</v>
      </c>
    </row>
    <row r="1733" spans="1:3" x14ac:dyDescent="0.25">
      <c r="A1733" s="351">
        <v>34341</v>
      </c>
      <c r="B1733" s="350" t="s">
        <v>2141</v>
      </c>
      <c r="C1733" s="350" t="s">
        <v>274</v>
      </c>
    </row>
    <row r="1734" spans="1:3" x14ac:dyDescent="0.25">
      <c r="A1734" s="351">
        <v>34342</v>
      </c>
      <c r="B1734" s="350" t="s">
        <v>2142</v>
      </c>
      <c r="C1734" s="350" t="s">
        <v>274</v>
      </c>
    </row>
    <row r="1735" spans="1:3" x14ac:dyDescent="0.25">
      <c r="A1735" s="351">
        <v>34349</v>
      </c>
      <c r="B1735" s="350" t="s">
        <v>2140</v>
      </c>
      <c r="C1735" s="350" t="s">
        <v>274</v>
      </c>
    </row>
    <row r="1736" spans="1:3" x14ac:dyDescent="0.25">
      <c r="A1736" s="349">
        <v>35</v>
      </c>
      <c r="B1736" s="350" t="s">
        <v>2143</v>
      </c>
      <c r="C1736" s="350" t="s">
        <v>274</v>
      </c>
    </row>
    <row r="1737" spans="1:3" x14ac:dyDescent="0.25">
      <c r="A1737" s="349">
        <v>351</v>
      </c>
      <c r="B1737" s="350" t="s">
        <v>2144</v>
      </c>
      <c r="C1737" s="350" t="s">
        <v>274</v>
      </c>
    </row>
    <row r="1738" spans="1:3" x14ac:dyDescent="0.25">
      <c r="A1738" s="349">
        <v>3511</v>
      </c>
      <c r="B1738" s="350" t="s">
        <v>2145</v>
      </c>
      <c r="C1738" s="350" t="s">
        <v>274</v>
      </c>
    </row>
    <row r="1739" spans="1:3" x14ac:dyDescent="0.25">
      <c r="A1739" s="351">
        <v>35112</v>
      </c>
      <c r="B1739" s="350" t="s">
        <v>2146</v>
      </c>
      <c r="C1739" s="350" t="s">
        <v>274</v>
      </c>
    </row>
    <row r="1740" spans="1:3" x14ac:dyDescent="0.25">
      <c r="A1740" s="351">
        <v>35113</v>
      </c>
      <c r="B1740" s="350" t="s">
        <v>2147</v>
      </c>
      <c r="C1740" s="350" t="s">
        <v>274</v>
      </c>
    </row>
    <row r="1741" spans="1:3" x14ac:dyDescent="0.25">
      <c r="A1741" s="351">
        <v>35114</v>
      </c>
      <c r="B1741" s="350" t="s">
        <v>2148</v>
      </c>
      <c r="C1741" s="350" t="s">
        <v>274</v>
      </c>
    </row>
    <row r="1742" spans="1:3" x14ac:dyDescent="0.25">
      <c r="A1742" s="349">
        <v>3512</v>
      </c>
      <c r="B1742" s="350" t="s">
        <v>2144</v>
      </c>
      <c r="C1742" s="350" t="s">
        <v>274</v>
      </c>
    </row>
    <row r="1743" spans="1:3" x14ac:dyDescent="0.25">
      <c r="A1743" s="351">
        <v>35121</v>
      </c>
      <c r="B1743" s="350" t="s">
        <v>2144</v>
      </c>
      <c r="C1743" s="350" t="s">
        <v>274</v>
      </c>
    </row>
    <row r="1744" spans="1:3" x14ac:dyDescent="0.25">
      <c r="A1744" s="349">
        <v>352</v>
      </c>
      <c r="B1744" s="350" t="s">
        <v>2149</v>
      </c>
      <c r="C1744" s="350" t="s">
        <v>1110</v>
      </c>
    </row>
    <row r="1745" spans="1:3" x14ac:dyDescent="0.25">
      <c r="A1745" s="349">
        <v>3521</v>
      </c>
      <c r="B1745" s="350" t="s">
        <v>2150</v>
      </c>
      <c r="C1745" s="350" t="s">
        <v>1110</v>
      </c>
    </row>
    <row r="1746" spans="1:3" x14ac:dyDescent="0.25">
      <c r="A1746" s="351">
        <v>35212</v>
      </c>
      <c r="B1746" s="350" t="s">
        <v>2151</v>
      </c>
      <c r="C1746" s="350" t="s">
        <v>274</v>
      </c>
    </row>
    <row r="1747" spans="1:3" x14ac:dyDescent="0.25">
      <c r="A1747" s="351">
        <v>35213</v>
      </c>
      <c r="B1747" s="350" t="s">
        <v>2152</v>
      </c>
      <c r="C1747" s="350" t="s">
        <v>274</v>
      </c>
    </row>
    <row r="1748" spans="1:3" x14ac:dyDescent="0.25">
      <c r="A1748" s="351">
        <v>35214</v>
      </c>
      <c r="B1748" s="350" t="s">
        <v>2153</v>
      </c>
      <c r="C1748" s="350" t="s">
        <v>274</v>
      </c>
    </row>
    <row r="1749" spans="1:3" x14ac:dyDescent="0.25">
      <c r="A1749" s="349">
        <v>3522</v>
      </c>
      <c r="B1749" s="350" t="s">
        <v>2154</v>
      </c>
      <c r="C1749" s="350" t="s">
        <v>274</v>
      </c>
    </row>
    <row r="1750" spans="1:3" x14ac:dyDescent="0.25">
      <c r="A1750" s="351">
        <v>35221</v>
      </c>
      <c r="B1750" s="350" t="s">
        <v>2155</v>
      </c>
      <c r="C1750" s="350" t="s">
        <v>274</v>
      </c>
    </row>
    <row r="1751" spans="1:3" x14ac:dyDescent="0.25">
      <c r="A1751" s="351">
        <v>35222</v>
      </c>
      <c r="B1751" s="350" t="s">
        <v>2156</v>
      </c>
      <c r="C1751" s="350" t="s">
        <v>274</v>
      </c>
    </row>
    <row r="1752" spans="1:3" x14ac:dyDescent="0.25">
      <c r="A1752" s="349">
        <v>3523</v>
      </c>
      <c r="B1752" s="350" t="s">
        <v>2157</v>
      </c>
      <c r="C1752" s="350" t="s">
        <v>274</v>
      </c>
    </row>
    <row r="1753" spans="1:3" x14ac:dyDescent="0.25">
      <c r="A1753" s="351">
        <v>35231</v>
      </c>
      <c r="B1753" s="350" t="s">
        <v>2158</v>
      </c>
      <c r="C1753" s="350" t="s">
        <v>274</v>
      </c>
    </row>
    <row r="1754" spans="1:3" x14ac:dyDescent="0.25">
      <c r="A1754" s="351">
        <v>35232</v>
      </c>
      <c r="B1754" s="350" t="s">
        <v>2159</v>
      </c>
      <c r="C1754" s="350" t="s">
        <v>274</v>
      </c>
    </row>
    <row r="1755" spans="1:3" x14ac:dyDescent="0.25">
      <c r="A1755" s="349">
        <v>353</v>
      </c>
      <c r="B1755" s="350" t="s">
        <v>2160</v>
      </c>
      <c r="C1755" s="350" t="s">
        <v>2161</v>
      </c>
    </row>
    <row r="1756" spans="1:3" x14ac:dyDescent="0.25">
      <c r="A1756" s="349">
        <v>3531</v>
      </c>
      <c r="B1756" s="350" t="s">
        <v>2160</v>
      </c>
      <c r="C1756" s="350" t="s">
        <v>2161</v>
      </c>
    </row>
    <row r="1757" spans="1:3" x14ac:dyDescent="0.25">
      <c r="A1757" s="351">
        <v>35311</v>
      </c>
      <c r="B1757" s="350" t="s">
        <v>2160</v>
      </c>
      <c r="C1757" s="350" t="s">
        <v>2161</v>
      </c>
    </row>
    <row r="1758" spans="1:3" x14ac:dyDescent="0.25">
      <c r="A1758" s="349">
        <v>36</v>
      </c>
      <c r="B1758" s="350" t="s">
        <v>2162</v>
      </c>
      <c r="C1758" s="350" t="s">
        <v>274</v>
      </c>
    </row>
    <row r="1759" spans="1:3" x14ac:dyDescent="0.25">
      <c r="A1759" s="349">
        <v>361</v>
      </c>
      <c r="B1759" s="350" t="s">
        <v>2163</v>
      </c>
      <c r="C1759" s="350" t="s">
        <v>274</v>
      </c>
    </row>
    <row r="1760" spans="1:3" x14ac:dyDescent="0.25">
      <c r="A1760" s="349">
        <v>3611</v>
      </c>
      <c r="B1760" s="350" t="s">
        <v>2164</v>
      </c>
      <c r="C1760" s="350" t="s">
        <v>274</v>
      </c>
    </row>
    <row r="1761" spans="1:3" x14ac:dyDescent="0.25">
      <c r="A1761" s="351">
        <v>36111</v>
      </c>
      <c r="B1761" s="350" t="s">
        <v>2165</v>
      </c>
      <c r="C1761" s="350" t="s">
        <v>274</v>
      </c>
    </row>
    <row r="1762" spans="1:3" x14ac:dyDescent="0.25">
      <c r="A1762" s="351">
        <v>36112</v>
      </c>
      <c r="B1762" s="350" t="s">
        <v>2166</v>
      </c>
      <c r="C1762" s="350" t="s">
        <v>274</v>
      </c>
    </row>
    <row r="1763" spans="1:3" x14ac:dyDescent="0.25">
      <c r="A1763" s="349">
        <v>3612</v>
      </c>
      <c r="B1763" s="350" t="s">
        <v>2167</v>
      </c>
      <c r="C1763" s="350" t="s">
        <v>274</v>
      </c>
    </row>
    <row r="1764" spans="1:3" x14ac:dyDescent="0.25">
      <c r="A1764" s="351">
        <v>36121</v>
      </c>
      <c r="B1764" s="350" t="s">
        <v>2168</v>
      </c>
      <c r="C1764" s="350" t="s">
        <v>274</v>
      </c>
    </row>
    <row r="1765" spans="1:3" x14ac:dyDescent="0.25">
      <c r="A1765" s="351">
        <v>36122</v>
      </c>
      <c r="B1765" s="350" t="s">
        <v>2169</v>
      </c>
      <c r="C1765" s="350" t="s">
        <v>274</v>
      </c>
    </row>
    <row r="1766" spans="1:3" x14ac:dyDescent="0.25">
      <c r="A1766" s="349">
        <v>362</v>
      </c>
      <c r="B1766" s="350" t="s">
        <v>2170</v>
      </c>
      <c r="C1766" s="350" t="s">
        <v>274</v>
      </c>
    </row>
    <row r="1767" spans="1:3" x14ac:dyDescent="0.25">
      <c r="A1767" s="349">
        <v>3621</v>
      </c>
      <c r="B1767" s="350" t="s">
        <v>2171</v>
      </c>
      <c r="C1767" s="350" t="s">
        <v>2172</v>
      </c>
    </row>
    <row r="1768" spans="1:3" x14ac:dyDescent="0.25">
      <c r="A1768" s="351">
        <v>36211</v>
      </c>
      <c r="B1768" s="350" t="s">
        <v>2173</v>
      </c>
      <c r="C1768" s="350" t="s">
        <v>274</v>
      </c>
    </row>
    <row r="1769" spans="1:3" x14ac:dyDescent="0.25">
      <c r="A1769" s="351">
        <v>36212</v>
      </c>
      <c r="B1769" s="350" t="s">
        <v>2174</v>
      </c>
      <c r="C1769" s="350" t="s">
        <v>274</v>
      </c>
    </row>
    <row r="1770" spans="1:3" x14ac:dyDescent="0.25">
      <c r="A1770" s="349">
        <v>3622</v>
      </c>
      <c r="B1770" s="350" t="s">
        <v>2175</v>
      </c>
      <c r="C1770" s="350" t="s">
        <v>2176</v>
      </c>
    </row>
    <row r="1771" spans="1:3" x14ac:dyDescent="0.25">
      <c r="A1771" s="351">
        <v>36221</v>
      </c>
      <c r="B1771" s="350" t="s">
        <v>2177</v>
      </c>
      <c r="C1771" s="350" t="s">
        <v>274</v>
      </c>
    </row>
    <row r="1772" spans="1:3" x14ac:dyDescent="0.25">
      <c r="A1772" s="351">
        <v>36222</v>
      </c>
      <c r="B1772" s="350" t="s">
        <v>2178</v>
      </c>
      <c r="C1772" s="350" t="s">
        <v>274</v>
      </c>
    </row>
    <row r="1773" spans="1:3" x14ac:dyDescent="0.25">
      <c r="A1773" s="349">
        <v>363</v>
      </c>
      <c r="B1773" s="350" t="s">
        <v>2179</v>
      </c>
      <c r="C1773" s="350" t="s">
        <v>274</v>
      </c>
    </row>
    <row r="1774" spans="1:3" x14ac:dyDescent="0.25">
      <c r="A1774" s="349">
        <v>3631</v>
      </c>
      <c r="B1774" s="350" t="s">
        <v>2180</v>
      </c>
      <c r="C1774" s="350" t="s">
        <v>274</v>
      </c>
    </row>
    <row r="1775" spans="1:3" x14ac:dyDescent="0.25">
      <c r="A1775" s="351">
        <v>36313</v>
      </c>
      <c r="B1775" s="350" t="s">
        <v>2181</v>
      </c>
      <c r="C1775" s="350" t="s">
        <v>274</v>
      </c>
    </row>
    <row r="1776" spans="1:3" x14ac:dyDescent="0.25">
      <c r="A1776" s="351">
        <v>36314</v>
      </c>
      <c r="B1776" s="350" t="s">
        <v>2182</v>
      </c>
      <c r="C1776" s="350" t="s">
        <v>274</v>
      </c>
    </row>
    <row r="1777" spans="1:3" x14ac:dyDescent="0.25">
      <c r="A1777" s="351">
        <v>36315</v>
      </c>
      <c r="B1777" s="350" t="s">
        <v>2183</v>
      </c>
      <c r="C1777" s="350" t="s">
        <v>274</v>
      </c>
    </row>
    <row r="1778" spans="1:3" x14ac:dyDescent="0.25">
      <c r="A1778" s="351">
        <v>36316</v>
      </c>
      <c r="B1778" s="350" t="s">
        <v>2184</v>
      </c>
      <c r="C1778" s="350" t="s">
        <v>274</v>
      </c>
    </row>
    <row r="1779" spans="1:3" x14ac:dyDescent="0.25">
      <c r="A1779" s="351">
        <v>36317</v>
      </c>
      <c r="B1779" s="350" t="s">
        <v>2185</v>
      </c>
      <c r="C1779" s="350" t="s">
        <v>274</v>
      </c>
    </row>
    <row r="1780" spans="1:3" x14ac:dyDescent="0.25">
      <c r="A1780" s="351">
        <v>36318</v>
      </c>
      <c r="B1780" s="350" t="s">
        <v>2186</v>
      </c>
      <c r="C1780" s="350" t="s">
        <v>1165</v>
      </c>
    </row>
    <row r="1781" spans="1:3" x14ac:dyDescent="0.25">
      <c r="A1781" s="351">
        <v>36319</v>
      </c>
      <c r="B1781" s="350" t="s">
        <v>2187</v>
      </c>
      <c r="C1781" s="350" t="s">
        <v>1165</v>
      </c>
    </row>
    <row r="1782" spans="1:3" x14ac:dyDescent="0.25">
      <c r="A1782" s="349">
        <v>3632</v>
      </c>
      <c r="B1782" s="350" t="s">
        <v>2188</v>
      </c>
      <c r="C1782" s="350" t="s">
        <v>274</v>
      </c>
    </row>
    <row r="1783" spans="1:3" x14ac:dyDescent="0.25">
      <c r="A1783" s="351">
        <v>36323</v>
      </c>
      <c r="B1783" s="350" t="s">
        <v>2189</v>
      </c>
      <c r="C1783" s="350" t="s">
        <v>274</v>
      </c>
    </row>
    <row r="1784" spans="1:3" x14ac:dyDescent="0.25">
      <c r="A1784" s="351">
        <v>36324</v>
      </c>
      <c r="B1784" s="350" t="s">
        <v>2190</v>
      </c>
      <c r="C1784" s="350" t="s">
        <v>274</v>
      </c>
    </row>
    <row r="1785" spans="1:3" x14ac:dyDescent="0.25">
      <c r="A1785" s="351">
        <v>36325</v>
      </c>
      <c r="B1785" s="350" t="s">
        <v>2191</v>
      </c>
      <c r="C1785" s="350" t="s">
        <v>274</v>
      </c>
    </row>
    <row r="1786" spans="1:3" x14ac:dyDescent="0.25">
      <c r="A1786" s="351">
        <v>36326</v>
      </c>
      <c r="B1786" s="350" t="s">
        <v>2192</v>
      </c>
      <c r="C1786" s="350" t="s">
        <v>274</v>
      </c>
    </row>
    <row r="1787" spans="1:3" x14ac:dyDescent="0.25">
      <c r="A1787" s="351">
        <v>36327</v>
      </c>
      <c r="B1787" s="350" t="s">
        <v>2193</v>
      </c>
      <c r="C1787" s="350" t="s">
        <v>274</v>
      </c>
    </row>
    <row r="1788" spans="1:3" x14ac:dyDescent="0.25">
      <c r="A1788" s="351">
        <v>36328</v>
      </c>
      <c r="B1788" s="350" t="s">
        <v>2194</v>
      </c>
      <c r="C1788" s="350" t="s">
        <v>1165</v>
      </c>
    </row>
    <row r="1789" spans="1:3" x14ac:dyDescent="0.25">
      <c r="A1789" s="351">
        <v>36329</v>
      </c>
      <c r="B1789" s="350" t="s">
        <v>2195</v>
      </c>
      <c r="C1789" s="350" t="s">
        <v>1165</v>
      </c>
    </row>
    <row r="1790" spans="1:3" x14ac:dyDescent="0.25">
      <c r="A1790" s="349">
        <v>366</v>
      </c>
      <c r="B1790" s="350" t="s">
        <v>2196</v>
      </c>
      <c r="C1790" s="350" t="s">
        <v>274</v>
      </c>
    </row>
    <row r="1791" spans="1:3" x14ac:dyDescent="0.25">
      <c r="A1791" s="349">
        <v>3661</v>
      </c>
      <c r="B1791" s="350" t="s">
        <v>2197</v>
      </c>
      <c r="C1791" s="350" t="s">
        <v>274</v>
      </c>
    </row>
    <row r="1792" spans="1:3" x14ac:dyDescent="0.25">
      <c r="A1792" s="351">
        <v>36611</v>
      </c>
      <c r="B1792" s="350" t="s">
        <v>2197</v>
      </c>
      <c r="C1792" s="350" t="s">
        <v>274</v>
      </c>
    </row>
    <row r="1793" spans="1:3" x14ac:dyDescent="0.25">
      <c r="A1793" s="349">
        <v>3662</v>
      </c>
      <c r="B1793" s="350" t="s">
        <v>2198</v>
      </c>
      <c r="C1793" s="350" t="s">
        <v>274</v>
      </c>
    </row>
    <row r="1794" spans="1:3" x14ac:dyDescent="0.25">
      <c r="A1794" s="351">
        <v>36621</v>
      </c>
      <c r="B1794" s="350" t="s">
        <v>2198</v>
      </c>
      <c r="C1794" s="350" t="s">
        <v>274</v>
      </c>
    </row>
    <row r="1795" spans="1:3" x14ac:dyDescent="0.25">
      <c r="A1795" s="349">
        <v>367</v>
      </c>
      <c r="B1795" s="350" t="s">
        <v>2199</v>
      </c>
      <c r="C1795" s="350" t="s">
        <v>2200</v>
      </c>
    </row>
    <row r="1796" spans="1:3" x14ac:dyDescent="0.25">
      <c r="A1796" s="349">
        <v>3672</v>
      </c>
      <c r="B1796" s="350" t="s">
        <v>2201</v>
      </c>
      <c r="C1796" s="350" t="s">
        <v>2202</v>
      </c>
    </row>
    <row r="1797" spans="1:3" x14ac:dyDescent="0.25">
      <c r="A1797" s="351">
        <v>36721</v>
      </c>
      <c r="B1797" s="350" t="s">
        <v>2201</v>
      </c>
      <c r="C1797" s="350" t="s">
        <v>2202</v>
      </c>
    </row>
    <row r="1798" spans="1:3" x14ac:dyDescent="0.25">
      <c r="A1798" s="349">
        <v>3673</v>
      </c>
      <c r="B1798" s="350" t="s">
        <v>2203</v>
      </c>
      <c r="C1798" s="350" t="s">
        <v>2204</v>
      </c>
    </row>
    <row r="1799" spans="1:3" x14ac:dyDescent="0.25">
      <c r="A1799" s="351">
        <v>36731</v>
      </c>
      <c r="B1799" s="350" t="s">
        <v>2203</v>
      </c>
      <c r="C1799" s="350" t="s">
        <v>2204</v>
      </c>
    </row>
    <row r="1800" spans="1:3" x14ac:dyDescent="0.25">
      <c r="A1800" s="349">
        <v>3674</v>
      </c>
      <c r="B1800" s="350" t="s">
        <v>2205</v>
      </c>
      <c r="C1800" s="350" t="s">
        <v>2206</v>
      </c>
    </row>
    <row r="1801" spans="1:3" x14ac:dyDescent="0.25">
      <c r="A1801" s="351">
        <v>36741</v>
      </c>
      <c r="B1801" s="350" t="s">
        <v>2205</v>
      </c>
      <c r="C1801" s="350" t="s">
        <v>2206</v>
      </c>
    </row>
    <row r="1802" spans="1:3" x14ac:dyDescent="0.25">
      <c r="A1802" s="349">
        <v>368</v>
      </c>
      <c r="B1802" s="350" t="s">
        <v>2207</v>
      </c>
      <c r="C1802" s="350" t="s">
        <v>274</v>
      </c>
    </row>
    <row r="1803" spans="1:3" x14ac:dyDescent="0.25">
      <c r="A1803" s="349">
        <v>3681</v>
      </c>
      <c r="B1803" s="350" t="s">
        <v>2208</v>
      </c>
      <c r="C1803" s="350" t="s">
        <v>274</v>
      </c>
    </row>
    <row r="1804" spans="1:3" x14ac:dyDescent="0.25">
      <c r="A1804" s="351">
        <v>36811</v>
      </c>
      <c r="B1804" s="350" t="s">
        <v>2209</v>
      </c>
      <c r="C1804" s="350" t="s">
        <v>1192</v>
      </c>
    </row>
    <row r="1805" spans="1:3" x14ac:dyDescent="0.25">
      <c r="A1805" s="351">
        <v>36812</v>
      </c>
      <c r="B1805" s="350" t="s">
        <v>2210</v>
      </c>
      <c r="C1805" s="350" t="s">
        <v>1192</v>
      </c>
    </row>
    <row r="1806" spans="1:3" x14ac:dyDescent="0.25">
      <c r="A1806" s="351">
        <v>36813</v>
      </c>
      <c r="B1806" s="350" t="s">
        <v>2211</v>
      </c>
      <c r="C1806" s="350" t="s">
        <v>1192</v>
      </c>
    </row>
    <row r="1807" spans="1:3" x14ac:dyDescent="0.25">
      <c r="A1807" s="351">
        <v>36814</v>
      </c>
      <c r="B1807" s="350" t="s">
        <v>2212</v>
      </c>
      <c r="C1807" s="350" t="s">
        <v>1192</v>
      </c>
    </row>
    <row r="1808" spans="1:3" x14ac:dyDescent="0.25">
      <c r="A1808" s="351">
        <v>36815</v>
      </c>
      <c r="B1808" s="350" t="s">
        <v>2213</v>
      </c>
      <c r="C1808" s="350" t="s">
        <v>1192</v>
      </c>
    </row>
    <row r="1809" spans="1:3" x14ac:dyDescent="0.25">
      <c r="A1809" s="351">
        <v>36816</v>
      </c>
      <c r="B1809" s="350" t="s">
        <v>2214</v>
      </c>
      <c r="C1809" s="350" t="s">
        <v>274</v>
      </c>
    </row>
    <row r="1810" spans="1:3" x14ac:dyDescent="0.25">
      <c r="A1810" s="351">
        <v>36817</v>
      </c>
      <c r="B1810" s="350" t="s">
        <v>2215</v>
      </c>
      <c r="C1810" s="350" t="s">
        <v>274</v>
      </c>
    </row>
    <row r="1811" spans="1:3" x14ac:dyDescent="0.25">
      <c r="A1811" s="351">
        <v>36818</v>
      </c>
      <c r="B1811" s="350" t="s">
        <v>2216</v>
      </c>
      <c r="C1811" s="350" t="s">
        <v>1192</v>
      </c>
    </row>
    <row r="1812" spans="1:3" x14ac:dyDescent="0.25">
      <c r="A1812" s="351">
        <v>36819</v>
      </c>
      <c r="B1812" s="350" t="s">
        <v>2217</v>
      </c>
      <c r="C1812" s="350" t="s">
        <v>2218</v>
      </c>
    </row>
    <row r="1813" spans="1:3" x14ac:dyDescent="0.25">
      <c r="A1813" s="349">
        <v>3682</v>
      </c>
      <c r="B1813" s="350" t="s">
        <v>2219</v>
      </c>
      <c r="C1813" s="350" t="s">
        <v>274</v>
      </c>
    </row>
    <row r="1814" spans="1:3" x14ac:dyDescent="0.25">
      <c r="A1814" s="351">
        <v>36821</v>
      </c>
      <c r="B1814" s="350" t="s">
        <v>2220</v>
      </c>
      <c r="C1814" s="350" t="s">
        <v>1192</v>
      </c>
    </row>
    <row r="1815" spans="1:3" x14ac:dyDescent="0.25">
      <c r="A1815" s="351">
        <v>36822</v>
      </c>
      <c r="B1815" s="350" t="s">
        <v>2221</v>
      </c>
      <c r="C1815" s="350" t="s">
        <v>1192</v>
      </c>
    </row>
    <row r="1816" spans="1:3" x14ac:dyDescent="0.25">
      <c r="A1816" s="351">
        <v>36823</v>
      </c>
      <c r="B1816" s="350" t="s">
        <v>2222</v>
      </c>
      <c r="C1816" s="350" t="s">
        <v>1192</v>
      </c>
    </row>
    <row r="1817" spans="1:3" x14ac:dyDescent="0.25">
      <c r="A1817" s="351">
        <v>36824</v>
      </c>
      <c r="B1817" s="350" t="s">
        <v>2223</v>
      </c>
      <c r="C1817" s="350" t="s">
        <v>1192</v>
      </c>
    </row>
    <row r="1818" spans="1:3" x14ac:dyDescent="0.25">
      <c r="A1818" s="351">
        <v>36825</v>
      </c>
      <c r="B1818" s="350" t="s">
        <v>2224</v>
      </c>
      <c r="C1818" s="350" t="s">
        <v>1192</v>
      </c>
    </row>
    <row r="1819" spans="1:3" x14ac:dyDescent="0.25">
      <c r="A1819" s="351">
        <v>36826</v>
      </c>
      <c r="B1819" s="350" t="s">
        <v>2225</v>
      </c>
      <c r="C1819" s="350" t="s">
        <v>1192</v>
      </c>
    </row>
    <row r="1820" spans="1:3" x14ac:dyDescent="0.25">
      <c r="A1820" s="351">
        <v>36827</v>
      </c>
      <c r="B1820" s="350" t="s">
        <v>2226</v>
      </c>
      <c r="C1820" s="350" t="s">
        <v>1192</v>
      </c>
    </row>
    <row r="1821" spans="1:3" x14ac:dyDescent="0.25">
      <c r="A1821" s="351">
        <v>36828</v>
      </c>
      <c r="B1821" s="350" t="s">
        <v>2227</v>
      </c>
      <c r="C1821" s="350" t="s">
        <v>1192</v>
      </c>
    </row>
    <row r="1822" spans="1:3" x14ac:dyDescent="0.25">
      <c r="A1822" s="351">
        <v>36829</v>
      </c>
      <c r="B1822" s="350" t="s">
        <v>2228</v>
      </c>
      <c r="C1822" s="350" t="s">
        <v>2229</v>
      </c>
    </row>
    <row r="1823" spans="1:3" x14ac:dyDescent="0.25">
      <c r="A1823" s="349">
        <v>369</v>
      </c>
      <c r="B1823" s="350" t="s">
        <v>2230</v>
      </c>
      <c r="C1823" s="350" t="s">
        <v>274</v>
      </c>
    </row>
    <row r="1824" spans="1:3" x14ac:dyDescent="0.25">
      <c r="A1824" s="349">
        <v>3691</v>
      </c>
      <c r="B1824" s="350" t="s">
        <v>2231</v>
      </c>
      <c r="C1824" s="350" t="s">
        <v>274</v>
      </c>
    </row>
    <row r="1825" spans="1:3" x14ac:dyDescent="0.25">
      <c r="A1825" s="351">
        <v>36911</v>
      </c>
      <c r="B1825" s="350" t="s">
        <v>2231</v>
      </c>
      <c r="C1825" s="350" t="s">
        <v>274</v>
      </c>
    </row>
    <row r="1826" spans="1:3" x14ac:dyDescent="0.25">
      <c r="A1826" s="349">
        <v>3692</v>
      </c>
      <c r="B1826" s="350" t="s">
        <v>2232</v>
      </c>
      <c r="C1826" s="350" t="s">
        <v>274</v>
      </c>
    </row>
    <row r="1827" spans="1:3" x14ac:dyDescent="0.25">
      <c r="A1827" s="351">
        <v>36921</v>
      </c>
      <c r="B1827" s="350" t="s">
        <v>2232</v>
      </c>
      <c r="C1827" s="350" t="s">
        <v>274</v>
      </c>
    </row>
    <row r="1828" spans="1:3" x14ac:dyDescent="0.25">
      <c r="A1828" s="349">
        <v>3693</v>
      </c>
      <c r="B1828" s="350" t="s">
        <v>2233</v>
      </c>
      <c r="C1828" s="350" t="s">
        <v>2234</v>
      </c>
    </row>
    <row r="1829" spans="1:3" x14ac:dyDescent="0.25">
      <c r="A1829" s="351">
        <v>36931</v>
      </c>
      <c r="B1829" s="350" t="s">
        <v>2233</v>
      </c>
      <c r="C1829" s="350" t="s">
        <v>2234</v>
      </c>
    </row>
    <row r="1830" spans="1:3" x14ac:dyDescent="0.25">
      <c r="A1830" s="349">
        <v>3694</v>
      </c>
      <c r="B1830" s="350" t="s">
        <v>2235</v>
      </c>
      <c r="C1830" s="350" t="s">
        <v>2234</v>
      </c>
    </row>
    <row r="1831" spans="1:3" x14ac:dyDescent="0.25">
      <c r="A1831" s="351">
        <v>36941</v>
      </c>
      <c r="B1831" s="350" t="s">
        <v>2235</v>
      </c>
      <c r="C1831" s="350" t="s">
        <v>2234</v>
      </c>
    </row>
    <row r="1832" spans="1:3" x14ac:dyDescent="0.25">
      <c r="A1832" s="349">
        <v>37</v>
      </c>
      <c r="B1832" s="350" t="s">
        <v>104</v>
      </c>
      <c r="C1832" s="350" t="s">
        <v>274</v>
      </c>
    </row>
    <row r="1833" spans="1:3" x14ac:dyDescent="0.25">
      <c r="A1833" s="349">
        <v>371</v>
      </c>
      <c r="B1833" s="350" t="s">
        <v>2236</v>
      </c>
      <c r="C1833" s="350" t="s">
        <v>274</v>
      </c>
    </row>
    <row r="1834" spans="1:3" x14ac:dyDescent="0.25">
      <c r="A1834" s="349">
        <v>3711</v>
      </c>
      <c r="B1834" s="350" t="s">
        <v>2237</v>
      </c>
      <c r="C1834" s="350" t="s">
        <v>1876</v>
      </c>
    </row>
    <row r="1835" spans="1:3" x14ac:dyDescent="0.25">
      <c r="A1835" s="351">
        <v>37111</v>
      </c>
      <c r="B1835" s="350" t="s">
        <v>2238</v>
      </c>
      <c r="C1835" s="350" t="s">
        <v>274</v>
      </c>
    </row>
    <row r="1836" spans="1:3" x14ac:dyDescent="0.25">
      <c r="A1836" s="351">
        <v>37112</v>
      </c>
      <c r="B1836" s="350" t="s">
        <v>2239</v>
      </c>
      <c r="C1836" s="350" t="s">
        <v>274</v>
      </c>
    </row>
    <row r="1837" spans="1:3" x14ac:dyDescent="0.25">
      <c r="A1837" s="351">
        <v>37113</v>
      </c>
      <c r="B1837" s="350" t="s">
        <v>2240</v>
      </c>
      <c r="C1837" s="350" t="s">
        <v>274</v>
      </c>
    </row>
    <row r="1838" spans="1:3" x14ac:dyDescent="0.25">
      <c r="A1838" s="351">
        <v>37114</v>
      </c>
      <c r="B1838" s="350" t="s">
        <v>2241</v>
      </c>
      <c r="C1838" s="350" t="s">
        <v>274</v>
      </c>
    </row>
    <row r="1839" spans="1:3" x14ac:dyDescent="0.25">
      <c r="A1839" s="351">
        <v>37115</v>
      </c>
      <c r="B1839" s="350" t="s">
        <v>2242</v>
      </c>
      <c r="C1839" s="350" t="s">
        <v>274</v>
      </c>
    </row>
    <row r="1840" spans="1:3" x14ac:dyDescent="0.25">
      <c r="A1840" s="351">
        <v>37116</v>
      </c>
      <c r="B1840" s="350" t="s">
        <v>2243</v>
      </c>
      <c r="C1840" s="350" t="s">
        <v>274</v>
      </c>
    </row>
    <row r="1841" spans="1:3" x14ac:dyDescent="0.25">
      <c r="A1841" s="351">
        <v>37118</v>
      </c>
      <c r="B1841" s="350" t="s">
        <v>2244</v>
      </c>
      <c r="C1841" s="350" t="s">
        <v>274</v>
      </c>
    </row>
    <row r="1842" spans="1:3" x14ac:dyDescent="0.25">
      <c r="A1842" s="351">
        <v>37119</v>
      </c>
      <c r="B1842" s="350" t="s">
        <v>2245</v>
      </c>
      <c r="C1842" s="350" t="s">
        <v>274</v>
      </c>
    </row>
    <row r="1843" spans="1:3" x14ac:dyDescent="0.25">
      <c r="A1843" s="349">
        <v>3712</v>
      </c>
      <c r="B1843" s="350" t="s">
        <v>2246</v>
      </c>
      <c r="C1843" s="350" t="s">
        <v>1876</v>
      </c>
    </row>
    <row r="1844" spans="1:3" x14ac:dyDescent="0.25">
      <c r="A1844" s="351">
        <v>37121</v>
      </c>
      <c r="B1844" s="350" t="s">
        <v>2247</v>
      </c>
      <c r="C1844" s="350" t="s">
        <v>274</v>
      </c>
    </row>
    <row r="1845" spans="1:3" x14ac:dyDescent="0.25">
      <c r="A1845" s="351">
        <v>37122</v>
      </c>
      <c r="B1845" s="350" t="s">
        <v>2248</v>
      </c>
      <c r="C1845" s="350" t="s">
        <v>274</v>
      </c>
    </row>
    <row r="1846" spans="1:3" x14ac:dyDescent="0.25">
      <c r="A1846" s="351">
        <v>37123</v>
      </c>
      <c r="B1846" s="350" t="s">
        <v>2249</v>
      </c>
      <c r="C1846" s="350" t="s">
        <v>274</v>
      </c>
    </row>
    <row r="1847" spans="1:3" x14ac:dyDescent="0.25">
      <c r="A1847" s="351">
        <v>37124</v>
      </c>
      <c r="B1847" s="350" t="s">
        <v>2250</v>
      </c>
      <c r="C1847" s="350" t="s">
        <v>274</v>
      </c>
    </row>
    <row r="1848" spans="1:3" x14ac:dyDescent="0.25">
      <c r="A1848" s="351">
        <v>37129</v>
      </c>
      <c r="B1848" s="350" t="s">
        <v>2251</v>
      </c>
      <c r="C1848" s="350" t="s">
        <v>274</v>
      </c>
    </row>
    <row r="1849" spans="1:3" x14ac:dyDescent="0.25">
      <c r="A1849" s="349">
        <v>3713</v>
      </c>
      <c r="B1849" s="350" t="s">
        <v>2252</v>
      </c>
      <c r="C1849" s="350" t="s">
        <v>1229</v>
      </c>
    </row>
    <row r="1850" spans="1:3" x14ac:dyDescent="0.25">
      <c r="A1850" s="351">
        <v>37131</v>
      </c>
      <c r="B1850" s="350" t="s">
        <v>2238</v>
      </c>
      <c r="C1850" s="350" t="s">
        <v>274</v>
      </c>
    </row>
    <row r="1851" spans="1:3" x14ac:dyDescent="0.25">
      <c r="A1851" s="351">
        <v>37132</v>
      </c>
      <c r="B1851" s="350" t="s">
        <v>2239</v>
      </c>
      <c r="C1851" s="350" t="s">
        <v>274</v>
      </c>
    </row>
    <row r="1852" spans="1:3" x14ac:dyDescent="0.25">
      <c r="A1852" s="351">
        <v>37139</v>
      </c>
      <c r="B1852" s="350" t="s">
        <v>2245</v>
      </c>
      <c r="C1852" s="350" t="s">
        <v>274</v>
      </c>
    </row>
    <row r="1853" spans="1:3" x14ac:dyDescent="0.25">
      <c r="A1853" s="349">
        <v>3714</v>
      </c>
      <c r="B1853" s="350" t="s">
        <v>2253</v>
      </c>
      <c r="C1853" s="350" t="s">
        <v>1229</v>
      </c>
    </row>
    <row r="1854" spans="1:3" x14ac:dyDescent="0.25">
      <c r="A1854" s="351">
        <v>37141</v>
      </c>
      <c r="B1854" s="350" t="s">
        <v>2247</v>
      </c>
      <c r="C1854" s="350" t="s">
        <v>274</v>
      </c>
    </row>
    <row r="1855" spans="1:3" x14ac:dyDescent="0.25">
      <c r="A1855" s="351">
        <v>37143</v>
      </c>
      <c r="B1855" s="350" t="s">
        <v>2249</v>
      </c>
      <c r="C1855" s="350" t="s">
        <v>274</v>
      </c>
    </row>
    <row r="1856" spans="1:3" x14ac:dyDescent="0.25">
      <c r="A1856" s="351">
        <v>37144</v>
      </c>
      <c r="B1856" s="350" t="s">
        <v>2250</v>
      </c>
      <c r="C1856" s="350" t="s">
        <v>274</v>
      </c>
    </row>
    <row r="1857" spans="1:3" x14ac:dyDescent="0.25">
      <c r="A1857" s="351">
        <v>37149</v>
      </c>
      <c r="B1857" s="350" t="s">
        <v>2251</v>
      </c>
      <c r="C1857" s="350" t="s">
        <v>274</v>
      </c>
    </row>
    <row r="1858" spans="1:3" x14ac:dyDescent="0.25">
      <c r="A1858" s="349">
        <v>3715</v>
      </c>
      <c r="B1858" s="350" t="s">
        <v>2254</v>
      </c>
      <c r="C1858" s="350" t="s">
        <v>274</v>
      </c>
    </row>
    <row r="1859" spans="1:3" x14ac:dyDescent="0.25">
      <c r="A1859" s="351">
        <v>37151</v>
      </c>
      <c r="B1859" s="350" t="s">
        <v>2254</v>
      </c>
      <c r="C1859" s="350" t="s">
        <v>274</v>
      </c>
    </row>
    <row r="1860" spans="1:3" x14ac:dyDescent="0.25">
      <c r="A1860" s="349">
        <v>372</v>
      </c>
      <c r="B1860" s="350" t="s">
        <v>24</v>
      </c>
      <c r="C1860" s="350" t="s">
        <v>274</v>
      </c>
    </row>
    <row r="1861" spans="1:3" x14ac:dyDescent="0.25">
      <c r="A1861" s="349">
        <v>3721</v>
      </c>
      <c r="B1861" s="350" t="s">
        <v>103</v>
      </c>
      <c r="C1861" s="350" t="s">
        <v>274</v>
      </c>
    </row>
    <row r="1862" spans="1:3" x14ac:dyDescent="0.25">
      <c r="A1862" s="351">
        <v>37211</v>
      </c>
      <c r="B1862" s="350" t="s">
        <v>2255</v>
      </c>
      <c r="C1862" s="350" t="s">
        <v>274</v>
      </c>
    </row>
    <row r="1863" spans="1:3" x14ac:dyDescent="0.25">
      <c r="A1863" s="351">
        <v>37212</v>
      </c>
      <c r="B1863" s="350" t="s">
        <v>2256</v>
      </c>
      <c r="C1863" s="350" t="s">
        <v>274</v>
      </c>
    </row>
    <row r="1864" spans="1:3" x14ac:dyDescent="0.25">
      <c r="A1864" s="351">
        <v>37213</v>
      </c>
      <c r="B1864" s="350" t="s">
        <v>2257</v>
      </c>
      <c r="C1864" s="350" t="s">
        <v>274</v>
      </c>
    </row>
    <row r="1865" spans="1:3" x14ac:dyDescent="0.25">
      <c r="A1865" s="351">
        <v>37214</v>
      </c>
      <c r="B1865" s="350" t="s">
        <v>2258</v>
      </c>
      <c r="C1865" s="350" t="s">
        <v>274</v>
      </c>
    </row>
    <row r="1866" spans="1:3" x14ac:dyDescent="0.25">
      <c r="A1866" s="351">
        <v>37215</v>
      </c>
      <c r="B1866" s="350" t="s">
        <v>2259</v>
      </c>
      <c r="C1866" s="350" t="s">
        <v>274</v>
      </c>
    </row>
    <row r="1867" spans="1:3" x14ac:dyDescent="0.25">
      <c r="A1867" s="351">
        <v>37216</v>
      </c>
      <c r="B1867" s="350" t="s">
        <v>2260</v>
      </c>
      <c r="C1867" s="350" t="s">
        <v>2261</v>
      </c>
    </row>
    <row r="1868" spans="1:3" x14ac:dyDescent="0.25">
      <c r="A1868" s="351">
        <v>37217</v>
      </c>
      <c r="B1868" s="350" t="s">
        <v>2262</v>
      </c>
      <c r="C1868" s="350" t="s">
        <v>274</v>
      </c>
    </row>
    <row r="1869" spans="1:3" x14ac:dyDescent="0.25">
      <c r="A1869" s="351">
        <v>37218</v>
      </c>
      <c r="B1869" s="350" t="s">
        <v>2263</v>
      </c>
      <c r="C1869" s="350" t="s">
        <v>274</v>
      </c>
    </row>
    <row r="1870" spans="1:3" x14ac:dyDescent="0.25">
      <c r="A1870" s="351">
        <v>37219</v>
      </c>
      <c r="B1870" s="350" t="s">
        <v>2264</v>
      </c>
      <c r="C1870" s="350" t="s">
        <v>274</v>
      </c>
    </row>
    <row r="1871" spans="1:3" x14ac:dyDescent="0.25">
      <c r="A1871" s="349">
        <v>3722</v>
      </c>
      <c r="B1871" s="350" t="s">
        <v>2265</v>
      </c>
      <c r="C1871" s="350" t="s">
        <v>274</v>
      </c>
    </row>
    <row r="1872" spans="1:3" x14ac:dyDescent="0.25">
      <c r="A1872" s="351">
        <v>37221</v>
      </c>
      <c r="B1872" s="350" t="s">
        <v>2266</v>
      </c>
      <c r="C1872" s="350" t="s">
        <v>274</v>
      </c>
    </row>
    <row r="1873" spans="1:3" x14ac:dyDescent="0.25">
      <c r="A1873" s="351">
        <v>37222</v>
      </c>
      <c r="B1873" s="350" t="s">
        <v>2250</v>
      </c>
      <c r="C1873" s="350" t="s">
        <v>274</v>
      </c>
    </row>
    <row r="1874" spans="1:3" x14ac:dyDescent="0.25">
      <c r="A1874" s="351">
        <v>37223</v>
      </c>
      <c r="B1874" s="350" t="s">
        <v>2267</v>
      </c>
      <c r="C1874" s="350" t="s">
        <v>274</v>
      </c>
    </row>
    <row r="1875" spans="1:3" x14ac:dyDescent="0.25">
      <c r="A1875" s="351">
        <v>37224</v>
      </c>
      <c r="B1875" s="350" t="s">
        <v>2268</v>
      </c>
      <c r="C1875" s="350" t="s">
        <v>274</v>
      </c>
    </row>
    <row r="1876" spans="1:3" x14ac:dyDescent="0.25">
      <c r="A1876" s="351">
        <v>37229</v>
      </c>
      <c r="B1876" s="350" t="s">
        <v>2269</v>
      </c>
      <c r="C1876" s="350" t="s">
        <v>274</v>
      </c>
    </row>
    <row r="1877" spans="1:3" x14ac:dyDescent="0.25">
      <c r="A1877" s="349">
        <v>3723</v>
      </c>
      <c r="B1877" s="350" t="s">
        <v>2270</v>
      </c>
      <c r="C1877" s="350" t="s">
        <v>274</v>
      </c>
    </row>
    <row r="1878" spans="1:3" x14ac:dyDescent="0.25">
      <c r="A1878" s="351">
        <v>37231</v>
      </c>
      <c r="B1878" s="350" t="s">
        <v>2270</v>
      </c>
      <c r="C1878" s="350" t="s">
        <v>274</v>
      </c>
    </row>
    <row r="1879" spans="1:3" x14ac:dyDescent="0.25">
      <c r="A1879" s="349">
        <v>38</v>
      </c>
      <c r="B1879" s="350" t="s">
        <v>2271</v>
      </c>
      <c r="C1879" s="350" t="s">
        <v>274</v>
      </c>
    </row>
    <row r="1880" spans="1:3" x14ac:dyDescent="0.25">
      <c r="A1880" s="349">
        <v>381</v>
      </c>
      <c r="B1880" s="350" t="s">
        <v>2272</v>
      </c>
      <c r="C1880" s="350" t="s">
        <v>274</v>
      </c>
    </row>
    <row r="1881" spans="1:3" x14ac:dyDescent="0.25">
      <c r="A1881" s="349">
        <v>3811</v>
      </c>
      <c r="B1881" s="350" t="s">
        <v>2273</v>
      </c>
      <c r="C1881" s="350" t="s">
        <v>274</v>
      </c>
    </row>
    <row r="1882" spans="1:3" x14ac:dyDescent="0.25">
      <c r="A1882" s="351">
        <v>38111</v>
      </c>
      <c r="B1882" s="350" t="s">
        <v>2274</v>
      </c>
      <c r="C1882" s="350" t="s">
        <v>274</v>
      </c>
    </row>
    <row r="1883" spans="1:3" x14ac:dyDescent="0.25">
      <c r="A1883" s="351">
        <v>38112</v>
      </c>
      <c r="B1883" s="350" t="s">
        <v>2275</v>
      </c>
      <c r="C1883" s="350" t="s">
        <v>274</v>
      </c>
    </row>
    <row r="1884" spans="1:3" x14ac:dyDescent="0.25">
      <c r="A1884" s="351">
        <v>38113</v>
      </c>
      <c r="B1884" s="350" t="s">
        <v>2276</v>
      </c>
      <c r="C1884" s="350" t="s">
        <v>274</v>
      </c>
    </row>
    <row r="1885" spans="1:3" x14ac:dyDescent="0.25">
      <c r="A1885" s="351">
        <v>38114</v>
      </c>
      <c r="B1885" s="350" t="s">
        <v>2277</v>
      </c>
      <c r="C1885" s="350" t="s">
        <v>274</v>
      </c>
    </row>
    <row r="1886" spans="1:3" x14ac:dyDescent="0.25">
      <c r="A1886" s="351">
        <v>38115</v>
      </c>
      <c r="B1886" s="350" t="s">
        <v>2278</v>
      </c>
      <c r="C1886" s="350" t="s">
        <v>274</v>
      </c>
    </row>
    <row r="1887" spans="1:3" x14ac:dyDescent="0.25">
      <c r="A1887" s="351">
        <v>38116</v>
      </c>
      <c r="B1887" s="350" t="s">
        <v>2279</v>
      </c>
      <c r="C1887" s="350" t="s">
        <v>274</v>
      </c>
    </row>
    <row r="1888" spans="1:3" x14ac:dyDescent="0.25">
      <c r="A1888" s="351">
        <v>38117</v>
      </c>
      <c r="B1888" s="350" t="s">
        <v>2280</v>
      </c>
      <c r="C1888" s="350" t="s">
        <v>274</v>
      </c>
    </row>
    <row r="1889" spans="1:3" x14ac:dyDescent="0.25">
      <c r="A1889" s="351">
        <v>38118</v>
      </c>
      <c r="B1889" s="350" t="s">
        <v>2281</v>
      </c>
      <c r="C1889" s="350" t="s">
        <v>274</v>
      </c>
    </row>
    <row r="1890" spans="1:3" x14ac:dyDescent="0.25">
      <c r="A1890" s="351">
        <v>38119</v>
      </c>
      <c r="B1890" s="350" t="s">
        <v>2282</v>
      </c>
      <c r="C1890" s="350" t="s">
        <v>274</v>
      </c>
    </row>
    <row r="1891" spans="1:3" x14ac:dyDescent="0.25">
      <c r="A1891" s="349">
        <v>3812</v>
      </c>
      <c r="B1891" s="350" t="s">
        <v>2283</v>
      </c>
      <c r="C1891" s="350" t="s">
        <v>274</v>
      </c>
    </row>
    <row r="1892" spans="1:3" x14ac:dyDescent="0.25">
      <c r="A1892" s="351">
        <v>38121</v>
      </c>
      <c r="B1892" s="350" t="s">
        <v>2284</v>
      </c>
      <c r="C1892" s="350" t="s">
        <v>274</v>
      </c>
    </row>
    <row r="1893" spans="1:3" x14ac:dyDescent="0.25">
      <c r="A1893" s="351">
        <v>38129</v>
      </c>
      <c r="B1893" s="350" t="s">
        <v>2285</v>
      </c>
      <c r="C1893" s="350" t="s">
        <v>274</v>
      </c>
    </row>
    <row r="1894" spans="1:3" x14ac:dyDescent="0.25">
      <c r="A1894" s="349">
        <v>3813</v>
      </c>
      <c r="B1894" s="350" t="s">
        <v>2286</v>
      </c>
      <c r="C1894" s="350" t="s">
        <v>274</v>
      </c>
    </row>
    <row r="1895" spans="1:3" x14ac:dyDescent="0.25">
      <c r="A1895" s="351">
        <v>38131</v>
      </c>
      <c r="B1895" s="350" t="s">
        <v>2286</v>
      </c>
      <c r="C1895" s="350" t="s">
        <v>274</v>
      </c>
    </row>
    <row r="1896" spans="1:3" x14ac:dyDescent="0.25">
      <c r="A1896" s="349">
        <v>382</v>
      </c>
      <c r="B1896" s="350" t="s">
        <v>2287</v>
      </c>
      <c r="C1896" s="350" t="s">
        <v>274</v>
      </c>
    </row>
    <row r="1897" spans="1:3" x14ac:dyDescent="0.25">
      <c r="A1897" s="349">
        <v>3821</v>
      </c>
      <c r="B1897" s="350" t="s">
        <v>2288</v>
      </c>
      <c r="C1897" s="350" t="s">
        <v>274</v>
      </c>
    </row>
    <row r="1898" spans="1:3" x14ac:dyDescent="0.25">
      <c r="A1898" s="351">
        <v>38211</v>
      </c>
      <c r="B1898" s="350" t="s">
        <v>2289</v>
      </c>
      <c r="C1898" s="350" t="s">
        <v>274</v>
      </c>
    </row>
    <row r="1899" spans="1:3" x14ac:dyDescent="0.25">
      <c r="A1899" s="351">
        <v>38212</v>
      </c>
      <c r="B1899" s="350" t="s">
        <v>2290</v>
      </c>
      <c r="C1899" s="350" t="s">
        <v>274</v>
      </c>
    </row>
    <row r="1900" spans="1:3" x14ac:dyDescent="0.25">
      <c r="A1900" s="351">
        <v>38213</v>
      </c>
      <c r="B1900" s="350" t="s">
        <v>2291</v>
      </c>
      <c r="C1900" s="350" t="s">
        <v>274</v>
      </c>
    </row>
    <row r="1901" spans="1:3" x14ac:dyDescent="0.25">
      <c r="A1901" s="351">
        <v>38214</v>
      </c>
      <c r="B1901" s="350" t="s">
        <v>2292</v>
      </c>
      <c r="C1901" s="350" t="s">
        <v>274</v>
      </c>
    </row>
    <row r="1902" spans="1:3" x14ac:dyDescent="0.25">
      <c r="A1902" s="351">
        <v>38215</v>
      </c>
      <c r="B1902" s="350" t="s">
        <v>2293</v>
      </c>
      <c r="C1902" s="350" t="s">
        <v>274</v>
      </c>
    </row>
    <row r="1903" spans="1:3" x14ac:dyDescent="0.25">
      <c r="A1903" s="351">
        <v>38216</v>
      </c>
      <c r="B1903" s="350" t="s">
        <v>2294</v>
      </c>
      <c r="C1903" s="350" t="s">
        <v>274</v>
      </c>
    </row>
    <row r="1904" spans="1:3" x14ac:dyDescent="0.25">
      <c r="A1904" s="351">
        <v>38217</v>
      </c>
      <c r="B1904" s="350" t="s">
        <v>2295</v>
      </c>
      <c r="C1904" s="350" t="s">
        <v>274</v>
      </c>
    </row>
    <row r="1905" spans="1:3" x14ac:dyDescent="0.25">
      <c r="A1905" s="351">
        <v>38219</v>
      </c>
      <c r="B1905" s="350" t="s">
        <v>2296</v>
      </c>
      <c r="C1905" s="350" t="s">
        <v>274</v>
      </c>
    </row>
    <row r="1906" spans="1:3" x14ac:dyDescent="0.25">
      <c r="A1906" s="349">
        <v>3822</v>
      </c>
      <c r="B1906" s="350" t="s">
        <v>2297</v>
      </c>
      <c r="C1906" s="350" t="s">
        <v>274</v>
      </c>
    </row>
    <row r="1907" spans="1:3" x14ac:dyDescent="0.25">
      <c r="A1907" s="351">
        <v>38221</v>
      </c>
      <c r="B1907" s="350" t="s">
        <v>2298</v>
      </c>
      <c r="C1907" s="350" t="s">
        <v>274</v>
      </c>
    </row>
    <row r="1908" spans="1:3" x14ac:dyDescent="0.25">
      <c r="A1908" s="351">
        <v>38222</v>
      </c>
      <c r="B1908" s="350" t="s">
        <v>2299</v>
      </c>
      <c r="C1908" s="350" t="s">
        <v>274</v>
      </c>
    </row>
    <row r="1909" spans="1:3" x14ac:dyDescent="0.25">
      <c r="A1909" s="351">
        <v>38229</v>
      </c>
      <c r="B1909" s="350" t="s">
        <v>2300</v>
      </c>
      <c r="C1909" s="350" t="s">
        <v>274</v>
      </c>
    </row>
    <row r="1910" spans="1:3" x14ac:dyDescent="0.25">
      <c r="A1910" s="349">
        <v>3823</v>
      </c>
      <c r="B1910" s="350" t="s">
        <v>2301</v>
      </c>
      <c r="C1910" s="350" t="s">
        <v>274</v>
      </c>
    </row>
    <row r="1911" spans="1:3" x14ac:dyDescent="0.25">
      <c r="A1911" s="351">
        <v>38231</v>
      </c>
      <c r="B1911" s="350" t="s">
        <v>2301</v>
      </c>
      <c r="C1911" s="350" t="s">
        <v>274</v>
      </c>
    </row>
    <row r="1912" spans="1:3" x14ac:dyDescent="0.25">
      <c r="A1912" s="349">
        <v>383</v>
      </c>
      <c r="B1912" s="350" t="s">
        <v>2302</v>
      </c>
      <c r="C1912" s="350" t="s">
        <v>274</v>
      </c>
    </row>
    <row r="1913" spans="1:3" x14ac:dyDescent="0.25">
      <c r="A1913" s="349">
        <v>3831</v>
      </c>
      <c r="B1913" s="350" t="s">
        <v>2303</v>
      </c>
      <c r="C1913" s="350" t="s">
        <v>274</v>
      </c>
    </row>
    <row r="1914" spans="1:3" x14ac:dyDescent="0.25">
      <c r="A1914" s="351">
        <v>38311</v>
      </c>
      <c r="B1914" s="350" t="s">
        <v>2304</v>
      </c>
      <c r="C1914" s="350" t="s">
        <v>274</v>
      </c>
    </row>
    <row r="1915" spans="1:3" x14ac:dyDescent="0.25">
      <c r="A1915" s="351">
        <v>38319</v>
      </c>
      <c r="B1915" s="350" t="s">
        <v>2305</v>
      </c>
      <c r="C1915" s="350" t="s">
        <v>274</v>
      </c>
    </row>
    <row r="1916" spans="1:3" x14ac:dyDescent="0.25">
      <c r="A1916" s="349">
        <v>3832</v>
      </c>
      <c r="B1916" s="350" t="s">
        <v>2306</v>
      </c>
      <c r="C1916" s="350" t="s">
        <v>274</v>
      </c>
    </row>
    <row r="1917" spans="1:3" x14ac:dyDescent="0.25">
      <c r="A1917" s="351">
        <v>38321</v>
      </c>
      <c r="B1917" s="350" t="s">
        <v>2306</v>
      </c>
      <c r="C1917" s="350" t="s">
        <v>274</v>
      </c>
    </row>
    <row r="1918" spans="1:3" x14ac:dyDescent="0.25">
      <c r="A1918" s="349">
        <v>3833</v>
      </c>
      <c r="B1918" s="350" t="s">
        <v>2307</v>
      </c>
      <c r="C1918" s="350" t="s">
        <v>274</v>
      </c>
    </row>
    <row r="1919" spans="1:3" x14ac:dyDescent="0.25">
      <c r="A1919" s="351">
        <v>38331</v>
      </c>
      <c r="B1919" s="350" t="s">
        <v>2307</v>
      </c>
      <c r="C1919" s="350" t="s">
        <v>274</v>
      </c>
    </row>
    <row r="1920" spans="1:3" x14ac:dyDescent="0.25">
      <c r="A1920" s="349">
        <v>3834</v>
      </c>
      <c r="B1920" s="350" t="s">
        <v>2308</v>
      </c>
      <c r="C1920" s="350" t="s">
        <v>274</v>
      </c>
    </row>
    <row r="1921" spans="1:3" x14ac:dyDescent="0.25">
      <c r="A1921" s="351">
        <v>38341</v>
      </c>
      <c r="B1921" s="350" t="s">
        <v>2308</v>
      </c>
      <c r="C1921" s="350" t="s">
        <v>274</v>
      </c>
    </row>
    <row r="1922" spans="1:3" x14ac:dyDescent="0.25">
      <c r="A1922" s="349">
        <v>3835</v>
      </c>
      <c r="B1922" s="350" t="s">
        <v>1276</v>
      </c>
      <c r="C1922" s="350" t="s">
        <v>274</v>
      </c>
    </row>
    <row r="1923" spans="1:3" x14ac:dyDescent="0.25">
      <c r="A1923" s="351">
        <v>38351</v>
      </c>
      <c r="B1923" s="350" t="s">
        <v>1276</v>
      </c>
      <c r="C1923" s="350" t="s">
        <v>274</v>
      </c>
    </row>
    <row r="1924" spans="1:3" x14ac:dyDescent="0.25">
      <c r="A1924" s="349">
        <v>386</v>
      </c>
      <c r="B1924" s="350" t="s">
        <v>2309</v>
      </c>
      <c r="C1924" s="350" t="s">
        <v>274</v>
      </c>
    </row>
    <row r="1925" spans="1:3" x14ac:dyDescent="0.25">
      <c r="A1925" s="349">
        <v>3861</v>
      </c>
      <c r="B1925" s="350" t="s">
        <v>2310</v>
      </c>
      <c r="C1925" s="350" t="s">
        <v>2105</v>
      </c>
    </row>
    <row r="1926" spans="1:3" x14ac:dyDescent="0.25">
      <c r="A1926" s="351">
        <v>38612</v>
      </c>
      <c r="B1926" s="350" t="s">
        <v>2311</v>
      </c>
      <c r="C1926" s="350" t="s">
        <v>274</v>
      </c>
    </row>
    <row r="1927" spans="1:3" x14ac:dyDescent="0.25">
      <c r="A1927" s="351">
        <v>38613</v>
      </c>
      <c r="B1927" s="350" t="s">
        <v>2312</v>
      </c>
      <c r="C1927" s="350" t="s">
        <v>274</v>
      </c>
    </row>
    <row r="1928" spans="1:3" x14ac:dyDescent="0.25">
      <c r="A1928" s="351">
        <v>38614</v>
      </c>
      <c r="B1928" s="350" t="s">
        <v>2313</v>
      </c>
      <c r="C1928" s="350" t="s">
        <v>274</v>
      </c>
    </row>
    <row r="1929" spans="1:3" x14ac:dyDescent="0.25">
      <c r="A1929" s="351">
        <v>38615</v>
      </c>
      <c r="B1929" s="350" t="s">
        <v>2314</v>
      </c>
      <c r="C1929" s="350" t="s">
        <v>274</v>
      </c>
    </row>
    <row r="1930" spans="1:3" x14ac:dyDescent="0.25">
      <c r="A1930" s="349">
        <v>3862</v>
      </c>
      <c r="B1930" s="350" t="s">
        <v>2315</v>
      </c>
      <c r="C1930" s="350" t="s">
        <v>1578</v>
      </c>
    </row>
    <row r="1931" spans="1:3" x14ac:dyDescent="0.25">
      <c r="A1931" s="351">
        <v>38622</v>
      </c>
      <c r="B1931" s="350" t="s">
        <v>2316</v>
      </c>
      <c r="C1931" s="350" t="s">
        <v>274</v>
      </c>
    </row>
    <row r="1932" spans="1:3" x14ac:dyDescent="0.25">
      <c r="A1932" s="351">
        <v>38623</v>
      </c>
      <c r="B1932" s="350" t="s">
        <v>2317</v>
      </c>
      <c r="C1932" s="350" t="s">
        <v>274</v>
      </c>
    </row>
    <row r="1933" spans="1:3" x14ac:dyDescent="0.25">
      <c r="A1933" s="351">
        <v>38624</v>
      </c>
      <c r="B1933" s="350" t="s">
        <v>2318</v>
      </c>
      <c r="C1933" s="350" t="s">
        <v>274</v>
      </c>
    </row>
    <row r="1934" spans="1:3" x14ac:dyDescent="0.25">
      <c r="A1934" s="351">
        <v>38625</v>
      </c>
      <c r="B1934" s="350" t="s">
        <v>2319</v>
      </c>
      <c r="C1934" s="350" t="s">
        <v>274</v>
      </c>
    </row>
    <row r="1935" spans="1:3" x14ac:dyDescent="0.25">
      <c r="A1935" s="351">
        <v>38626</v>
      </c>
      <c r="B1935" s="350" t="s">
        <v>2320</v>
      </c>
      <c r="C1935" s="350" t="s">
        <v>274</v>
      </c>
    </row>
    <row r="1936" spans="1:3" x14ac:dyDescent="0.25">
      <c r="A1936" s="349">
        <v>3863</v>
      </c>
      <c r="B1936" s="350" t="s">
        <v>2321</v>
      </c>
      <c r="C1936" s="350" t="s">
        <v>274</v>
      </c>
    </row>
    <row r="1937" spans="1:3" x14ac:dyDescent="0.25">
      <c r="A1937" s="351">
        <v>38631</v>
      </c>
      <c r="B1937" s="350" t="s">
        <v>2322</v>
      </c>
      <c r="C1937" s="350" t="s">
        <v>274</v>
      </c>
    </row>
    <row r="1938" spans="1:3" x14ac:dyDescent="0.25">
      <c r="A1938" s="351">
        <v>38632</v>
      </c>
      <c r="B1938" s="350" t="s">
        <v>2323</v>
      </c>
      <c r="C1938" s="350" t="s">
        <v>274</v>
      </c>
    </row>
    <row r="1939" spans="1:3" x14ac:dyDescent="0.25">
      <c r="A1939" s="349">
        <v>3864</v>
      </c>
      <c r="B1939" s="350" t="s">
        <v>2324</v>
      </c>
      <c r="C1939" s="350" t="s">
        <v>274</v>
      </c>
    </row>
    <row r="1940" spans="1:3" x14ac:dyDescent="0.25">
      <c r="A1940" s="351">
        <v>38641</v>
      </c>
      <c r="B1940" s="350" t="s">
        <v>2325</v>
      </c>
      <c r="C1940" s="350" t="s">
        <v>274</v>
      </c>
    </row>
    <row r="1941" spans="1:3" x14ac:dyDescent="0.25">
      <c r="A1941" s="351">
        <v>38642</v>
      </c>
      <c r="B1941" s="350" t="s">
        <v>2326</v>
      </c>
      <c r="C1941" s="350" t="s">
        <v>274</v>
      </c>
    </row>
    <row r="1942" spans="1:3" x14ac:dyDescent="0.25">
      <c r="A1942" s="349">
        <v>39</v>
      </c>
      <c r="B1942" s="350" t="s">
        <v>2327</v>
      </c>
      <c r="C1942" s="350" t="s">
        <v>274</v>
      </c>
    </row>
    <row r="1943" spans="1:3" x14ac:dyDescent="0.25">
      <c r="A1943" s="349">
        <v>391</v>
      </c>
      <c r="B1943" s="350" t="s">
        <v>2328</v>
      </c>
      <c r="C1943" s="350" t="s">
        <v>274</v>
      </c>
    </row>
    <row r="1944" spans="1:3" x14ac:dyDescent="0.25">
      <c r="A1944" s="349">
        <v>3911</v>
      </c>
      <c r="B1944" s="350" t="s">
        <v>2328</v>
      </c>
      <c r="C1944" s="350" t="s">
        <v>274</v>
      </c>
    </row>
    <row r="1945" spans="1:3" x14ac:dyDescent="0.25">
      <c r="A1945" s="351">
        <v>39111</v>
      </c>
      <c r="B1945" s="350" t="s">
        <v>2328</v>
      </c>
      <c r="C1945" s="350" t="s">
        <v>274</v>
      </c>
    </row>
    <row r="1946" spans="1:3" x14ac:dyDescent="0.25">
      <c r="A1946" s="349">
        <v>392</v>
      </c>
      <c r="B1946" s="350" t="s">
        <v>870</v>
      </c>
      <c r="C1946" s="350" t="s">
        <v>274</v>
      </c>
    </row>
    <row r="1947" spans="1:3" x14ac:dyDescent="0.25">
      <c r="A1947" s="349">
        <v>3921</v>
      </c>
      <c r="B1947" s="350" t="s">
        <v>870</v>
      </c>
      <c r="C1947" s="350" t="s">
        <v>274</v>
      </c>
    </row>
    <row r="1948" spans="1:3" x14ac:dyDescent="0.25">
      <c r="A1948" s="351">
        <v>39211</v>
      </c>
      <c r="B1948" s="350" t="s">
        <v>870</v>
      </c>
      <c r="C1948" s="350" t="s">
        <v>274</v>
      </c>
    </row>
    <row r="1949" spans="1:3" x14ac:dyDescent="0.25">
      <c r="A1949" s="349">
        <v>4</v>
      </c>
      <c r="B1949" s="350" t="s">
        <v>107</v>
      </c>
      <c r="C1949" s="350" t="s">
        <v>274</v>
      </c>
    </row>
    <row r="1950" spans="1:3" x14ac:dyDescent="0.25">
      <c r="A1950" s="349">
        <v>41</v>
      </c>
      <c r="B1950" s="350" t="s">
        <v>83</v>
      </c>
      <c r="C1950" s="350" t="s">
        <v>274</v>
      </c>
    </row>
    <row r="1951" spans="1:3" x14ac:dyDescent="0.25">
      <c r="A1951" s="349">
        <v>411</v>
      </c>
      <c r="B1951" s="350" t="s">
        <v>403</v>
      </c>
      <c r="C1951" s="350" t="s">
        <v>274</v>
      </c>
    </row>
    <row r="1952" spans="1:3" x14ac:dyDescent="0.25">
      <c r="A1952" s="349">
        <v>4111</v>
      </c>
      <c r="B1952" s="350" t="s">
        <v>405</v>
      </c>
      <c r="C1952" s="350" t="s">
        <v>274</v>
      </c>
    </row>
    <row r="1953" spans="1:3" x14ac:dyDescent="0.25">
      <c r="A1953" s="351">
        <v>41111</v>
      </c>
      <c r="B1953" s="350" t="s">
        <v>407</v>
      </c>
      <c r="C1953" s="350" t="s">
        <v>274</v>
      </c>
    </row>
    <row r="1954" spans="1:3" x14ac:dyDescent="0.25">
      <c r="A1954" s="351">
        <v>41112</v>
      </c>
      <c r="B1954" s="350" t="s">
        <v>409</v>
      </c>
      <c r="C1954" s="350" t="s">
        <v>274</v>
      </c>
    </row>
    <row r="1955" spans="1:3" x14ac:dyDescent="0.25">
      <c r="A1955" s="351">
        <v>41119</v>
      </c>
      <c r="B1955" s="350" t="s">
        <v>411</v>
      </c>
      <c r="C1955" s="350" t="s">
        <v>274</v>
      </c>
    </row>
    <row r="1956" spans="1:3" x14ac:dyDescent="0.25">
      <c r="A1956" s="349">
        <v>4112</v>
      </c>
      <c r="B1956" s="350" t="s">
        <v>413</v>
      </c>
      <c r="C1956" s="350" t="s">
        <v>274</v>
      </c>
    </row>
    <row r="1957" spans="1:3" x14ac:dyDescent="0.25">
      <c r="A1957" s="351">
        <v>41121</v>
      </c>
      <c r="B1957" s="350" t="s">
        <v>415</v>
      </c>
      <c r="C1957" s="350" t="s">
        <v>274</v>
      </c>
    </row>
    <row r="1958" spans="1:3" x14ac:dyDescent="0.25">
      <c r="A1958" s="351">
        <v>41122</v>
      </c>
      <c r="B1958" s="350" t="s">
        <v>417</v>
      </c>
      <c r="C1958" s="350" t="s">
        <v>274</v>
      </c>
    </row>
    <row r="1959" spans="1:3" x14ac:dyDescent="0.25">
      <c r="A1959" s="351">
        <v>41123</v>
      </c>
      <c r="B1959" s="350" t="s">
        <v>419</v>
      </c>
      <c r="C1959" s="350" t="s">
        <v>274</v>
      </c>
    </row>
    <row r="1960" spans="1:3" x14ac:dyDescent="0.25">
      <c r="A1960" s="351">
        <v>41129</v>
      </c>
      <c r="B1960" s="350" t="s">
        <v>421</v>
      </c>
      <c r="C1960" s="350" t="s">
        <v>274</v>
      </c>
    </row>
    <row r="1961" spans="1:3" x14ac:dyDescent="0.25">
      <c r="A1961" s="349">
        <v>4113</v>
      </c>
      <c r="B1961" s="350" t="s">
        <v>423</v>
      </c>
      <c r="C1961" s="350" t="s">
        <v>274</v>
      </c>
    </row>
    <row r="1962" spans="1:3" x14ac:dyDescent="0.25">
      <c r="A1962" s="351">
        <v>41131</v>
      </c>
      <c r="B1962" s="350" t="s">
        <v>425</v>
      </c>
      <c r="C1962" s="350" t="s">
        <v>274</v>
      </c>
    </row>
    <row r="1963" spans="1:3" x14ac:dyDescent="0.25">
      <c r="A1963" s="351">
        <v>41132</v>
      </c>
      <c r="B1963" s="350" t="s">
        <v>427</v>
      </c>
      <c r="C1963" s="350" t="s">
        <v>274</v>
      </c>
    </row>
    <row r="1964" spans="1:3" x14ac:dyDescent="0.25">
      <c r="A1964" s="351">
        <v>41133</v>
      </c>
      <c r="B1964" s="350" t="s">
        <v>429</v>
      </c>
      <c r="C1964" s="350" t="s">
        <v>274</v>
      </c>
    </row>
    <row r="1965" spans="1:3" x14ac:dyDescent="0.25">
      <c r="A1965" s="351">
        <v>41139</v>
      </c>
      <c r="B1965" s="350" t="s">
        <v>431</v>
      </c>
      <c r="C1965" s="350" t="s">
        <v>274</v>
      </c>
    </row>
    <row r="1966" spans="1:3" x14ac:dyDescent="0.25">
      <c r="A1966" s="349">
        <v>412</v>
      </c>
      <c r="B1966" s="350" t="s">
        <v>32</v>
      </c>
      <c r="C1966" s="350" t="s">
        <v>274</v>
      </c>
    </row>
    <row r="1967" spans="1:3" x14ac:dyDescent="0.25">
      <c r="A1967" s="349">
        <v>4121</v>
      </c>
      <c r="B1967" s="350" t="s">
        <v>434</v>
      </c>
      <c r="C1967" s="350" t="s">
        <v>274</v>
      </c>
    </row>
    <row r="1968" spans="1:3" x14ac:dyDescent="0.25">
      <c r="A1968" s="351">
        <v>41211</v>
      </c>
      <c r="B1968" s="350" t="s">
        <v>434</v>
      </c>
      <c r="C1968" s="350" t="s">
        <v>274</v>
      </c>
    </row>
    <row r="1969" spans="1:3" x14ac:dyDescent="0.25">
      <c r="A1969" s="349">
        <v>4122</v>
      </c>
      <c r="B1969" s="350" t="s">
        <v>437</v>
      </c>
      <c r="C1969" s="350" t="s">
        <v>274</v>
      </c>
    </row>
    <row r="1970" spans="1:3" x14ac:dyDescent="0.25">
      <c r="A1970" s="351">
        <v>41221</v>
      </c>
      <c r="B1970" s="350" t="s">
        <v>437</v>
      </c>
      <c r="C1970" s="350" t="s">
        <v>274</v>
      </c>
    </row>
    <row r="1971" spans="1:3" x14ac:dyDescent="0.25">
      <c r="A1971" s="349">
        <v>4123</v>
      </c>
      <c r="B1971" s="350" t="s">
        <v>82</v>
      </c>
      <c r="C1971" s="350" t="s">
        <v>274</v>
      </c>
    </row>
    <row r="1972" spans="1:3" x14ac:dyDescent="0.25">
      <c r="A1972" s="351">
        <v>41231</v>
      </c>
      <c r="B1972" s="350" t="s">
        <v>82</v>
      </c>
      <c r="C1972" s="350" t="s">
        <v>274</v>
      </c>
    </row>
    <row r="1973" spans="1:3" x14ac:dyDescent="0.25">
      <c r="A1973" s="349">
        <v>4124</v>
      </c>
      <c r="B1973" s="350" t="s">
        <v>442</v>
      </c>
      <c r="C1973" s="350" t="s">
        <v>274</v>
      </c>
    </row>
    <row r="1974" spans="1:3" x14ac:dyDescent="0.25">
      <c r="A1974" s="351">
        <v>41241</v>
      </c>
      <c r="B1974" s="350" t="s">
        <v>444</v>
      </c>
      <c r="C1974" s="350" t="s">
        <v>274</v>
      </c>
    </row>
    <row r="1975" spans="1:3" x14ac:dyDescent="0.25">
      <c r="A1975" s="351">
        <v>41242</v>
      </c>
      <c r="B1975" s="350" t="s">
        <v>446</v>
      </c>
      <c r="C1975" s="350" t="s">
        <v>274</v>
      </c>
    </row>
    <row r="1976" spans="1:3" x14ac:dyDescent="0.25">
      <c r="A1976" s="351">
        <v>41243</v>
      </c>
      <c r="B1976" s="350" t="s">
        <v>448</v>
      </c>
      <c r="C1976" s="350" t="s">
        <v>274</v>
      </c>
    </row>
    <row r="1977" spans="1:3" x14ac:dyDescent="0.25">
      <c r="A1977" s="351">
        <v>41244</v>
      </c>
      <c r="B1977" s="350" t="s">
        <v>450</v>
      </c>
      <c r="C1977" s="350" t="s">
        <v>274</v>
      </c>
    </row>
    <row r="1978" spans="1:3" x14ac:dyDescent="0.25">
      <c r="A1978" s="351">
        <v>41245</v>
      </c>
      <c r="B1978" s="350" t="s">
        <v>452</v>
      </c>
      <c r="C1978" s="350" t="s">
        <v>274</v>
      </c>
    </row>
    <row r="1979" spans="1:3" x14ac:dyDescent="0.25">
      <c r="A1979" s="351">
        <v>41249</v>
      </c>
      <c r="B1979" s="350" t="s">
        <v>454</v>
      </c>
      <c r="C1979" s="350" t="s">
        <v>274</v>
      </c>
    </row>
    <row r="1980" spans="1:3" x14ac:dyDescent="0.25">
      <c r="A1980" s="349">
        <v>4125</v>
      </c>
      <c r="B1980" s="350" t="s">
        <v>456</v>
      </c>
      <c r="C1980" s="350" t="s">
        <v>274</v>
      </c>
    </row>
    <row r="1981" spans="1:3" x14ac:dyDescent="0.25">
      <c r="A1981" s="351">
        <v>41251</v>
      </c>
      <c r="B1981" s="350" t="s">
        <v>456</v>
      </c>
      <c r="C1981" s="350" t="s">
        <v>274</v>
      </c>
    </row>
    <row r="1982" spans="1:3" x14ac:dyDescent="0.25">
      <c r="A1982" s="349">
        <v>4126</v>
      </c>
      <c r="B1982" s="350" t="s">
        <v>459</v>
      </c>
      <c r="C1982" s="350" t="s">
        <v>274</v>
      </c>
    </row>
    <row r="1983" spans="1:3" x14ac:dyDescent="0.25">
      <c r="A1983" s="351">
        <v>41261</v>
      </c>
      <c r="B1983" s="350" t="s">
        <v>459</v>
      </c>
      <c r="C1983" s="350" t="s">
        <v>274</v>
      </c>
    </row>
    <row r="1984" spans="1:3" x14ac:dyDescent="0.25">
      <c r="A1984" s="349">
        <v>42</v>
      </c>
      <c r="B1984" s="350" t="s">
        <v>26</v>
      </c>
      <c r="C1984" s="350" t="s">
        <v>274</v>
      </c>
    </row>
    <row r="1985" spans="1:3" x14ac:dyDescent="0.25">
      <c r="A1985" s="349">
        <v>421</v>
      </c>
      <c r="B1985" s="350" t="s">
        <v>471</v>
      </c>
      <c r="C1985" s="350" t="s">
        <v>274</v>
      </c>
    </row>
    <row r="1986" spans="1:3" x14ac:dyDescent="0.25">
      <c r="A1986" s="349">
        <v>4211</v>
      </c>
      <c r="B1986" s="350" t="s">
        <v>473</v>
      </c>
      <c r="C1986" s="350" t="s">
        <v>274</v>
      </c>
    </row>
    <row r="1987" spans="1:3" x14ac:dyDescent="0.25">
      <c r="A1987" s="351">
        <v>42111</v>
      </c>
      <c r="B1987" s="350" t="s">
        <v>475</v>
      </c>
      <c r="C1987" s="350" t="s">
        <v>274</v>
      </c>
    </row>
    <row r="1988" spans="1:3" x14ac:dyDescent="0.25">
      <c r="A1988" s="351">
        <v>42112</v>
      </c>
      <c r="B1988" s="350" t="s">
        <v>477</v>
      </c>
      <c r="C1988" s="350" t="s">
        <v>274</v>
      </c>
    </row>
    <row r="1989" spans="1:3" x14ac:dyDescent="0.25">
      <c r="A1989" s="351">
        <v>42119</v>
      </c>
      <c r="B1989" s="350" t="s">
        <v>479</v>
      </c>
      <c r="C1989" s="350" t="s">
        <v>274</v>
      </c>
    </row>
    <row r="1990" spans="1:3" x14ac:dyDescent="0.25">
      <c r="A1990" s="349">
        <v>4212</v>
      </c>
      <c r="B1990" s="350" t="s">
        <v>481</v>
      </c>
      <c r="C1990" s="350" t="s">
        <v>274</v>
      </c>
    </row>
    <row r="1991" spans="1:3" x14ac:dyDescent="0.25">
      <c r="A1991" s="351">
        <v>42121</v>
      </c>
      <c r="B1991" s="350" t="s">
        <v>483</v>
      </c>
      <c r="C1991" s="350" t="s">
        <v>274</v>
      </c>
    </row>
    <row r="1992" spans="1:3" x14ac:dyDescent="0.25">
      <c r="A1992" s="351">
        <v>42122</v>
      </c>
      <c r="B1992" s="350" t="s">
        <v>2329</v>
      </c>
      <c r="C1992" s="350" t="s">
        <v>2330</v>
      </c>
    </row>
    <row r="1993" spans="1:3" x14ac:dyDescent="0.25">
      <c r="A1993" s="351">
        <v>42123</v>
      </c>
      <c r="B1993" s="350" t="s">
        <v>487</v>
      </c>
      <c r="C1993" s="350" t="s">
        <v>274</v>
      </c>
    </row>
    <row r="1994" spans="1:3" x14ac:dyDescent="0.25">
      <c r="A1994" s="351">
        <v>42124</v>
      </c>
      <c r="B1994" s="350" t="s">
        <v>2331</v>
      </c>
      <c r="C1994" s="350" t="s">
        <v>274</v>
      </c>
    </row>
    <row r="1995" spans="1:3" x14ac:dyDescent="0.25">
      <c r="A1995" s="351">
        <v>42125</v>
      </c>
      <c r="B1995" s="350" t="s">
        <v>491</v>
      </c>
      <c r="C1995" s="350" t="s">
        <v>274</v>
      </c>
    </row>
    <row r="1996" spans="1:3" x14ac:dyDescent="0.25">
      <c r="A1996" s="351">
        <v>42126</v>
      </c>
      <c r="B1996" s="350" t="s">
        <v>493</v>
      </c>
      <c r="C1996" s="350" t="s">
        <v>274</v>
      </c>
    </row>
    <row r="1997" spans="1:3" x14ac:dyDescent="0.25">
      <c r="A1997" s="351">
        <v>42127</v>
      </c>
      <c r="B1997" s="350" t="s">
        <v>495</v>
      </c>
      <c r="C1997" s="350" t="s">
        <v>274</v>
      </c>
    </row>
    <row r="1998" spans="1:3" x14ac:dyDescent="0.25">
      <c r="A1998" s="351">
        <v>42129</v>
      </c>
      <c r="B1998" s="350" t="s">
        <v>497</v>
      </c>
      <c r="C1998" s="350" t="s">
        <v>274</v>
      </c>
    </row>
    <row r="1999" spans="1:3" x14ac:dyDescent="0.25">
      <c r="A1999" s="349">
        <v>4213</v>
      </c>
      <c r="B1999" s="350" t="s">
        <v>499</v>
      </c>
      <c r="C1999" s="350" t="s">
        <v>274</v>
      </c>
    </row>
    <row r="2000" spans="1:3" x14ac:dyDescent="0.25">
      <c r="A2000" s="351">
        <v>42131</v>
      </c>
      <c r="B2000" s="350" t="s">
        <v>501</v>
      </c>
      <c r="C2000" s="350" t="s">
        <v>274</v>
      </c>
    </row>
    <row r="2001" spans="1:3" x14ac:dyDescent="0.25">
      <c r="A2001" s="351">
        <v>42132</v>
      </c>
      <c r="B2001" s="350" t="s">
        <v>503</v>
      </c>
      <c r="C2001" s="350" t="s">
        <v>274</v>
      </c>
    </row>
    <row r="2002" spans="1:3" x14ac:dyDescent="0.25">
      <c r="A2002" s="351">
        <v>42133</v>
      </c>
      <c r="B2002" s="350" t="s">
        <v>505</v>
      </c>
      <c r="C2002" s="350" t="s">
        <v>274</v>
      </c>
    </row>
    <row r="2003" spans="1:3" x14ac:dyDescent="0.25">
      <c r="A2003" s="351">
        <v>42134</v>
      </c>
      <c r="B2003" s="350" t="s">
        <v>507</v>
      </c>
      <c r="C2003" s="350" t="s">
        <v>274</v>
      </c>
    </row>
    <row r="2004" spans="1:3" x14ac:dyDescent="0.25">
      <c r="A2004" s="351">
        <v>42139</v>
      </c>
      <c r="B2004" s="350" t="s">
        <v>509</v>
      </c>
      <c r="C2004" s="350" t="s">
        <v>274</v>
      </c>
    </row>
    <row r="2005" spans="1:3" x14ac:dyDescent="0.25">
      <c r="A2005" s="349">
        <v>4214</v>
      </c>
      <c r="B2005" s="350" t="s">
        <v>511</v>
      </c>
      <c r="C2005" s="350" t="s">
        <v>274</v>
      </c>
    </row>
    <row r="2006" spans="1:3" x14ac:dyDescent="0.25">
      <c r="A2006" s="351">
        <v>42141</v>
      </c>
      <c r="B2006" s="350" t="s">
        <v>513</v>
      </c>
      <c r="C2006" s="350" t="s">
        <v>274</v>
      </c>
    </row>
    <row r="2007" spans="1:3" x14ac:dyDescent="0.25">
      <c r="A2007" s="351">
        <v>42142</v>
      </c>
      <c r="B2007" s="350" t="s">
        <v>515</v>
      </c>
      <c r="C2007" s="350" t="s">
        <v>274</v>
      </c>
    </row>
    <row r="2008" spans="1:3" x14ac:dyDescent="0.25">
      <c r="A2008" s="351">
        <v>42143</v>
      </c>
      <c r="B2008" s="350" t="s">
        <v>517</v>
      </c>
      <c r="C2008" s="350" t="s">
        <v>274</v>
      </c>
    </row>
    <row r="2009" spans="1:3" x14ac:dyDescent="0.25">
      <c r="A2009" s="351">
        <v>42144</v>
      </c>
      <c r="B2009" s="350" t="s">
        <v>519</v>
      </c>
      <c r="C2009" s="350" t="s">
        <v>274</v>
      </c>
    </row>
    <row r="2010" spans="1:3" x14ac:dyDescent="0.25">
      <c r="A2010" s="351">
        <v>42145</v>
      </c>
      <c r="B2010" s="350" t="s">
        <v>521</v>
      </c>
      <c r="C2010" s="350" t="s">
        <v>274</v>
      </c>
    </row>
    <row r="2011" spans="1:3" x14ac:dyDescent="0.25">
      <c r="A2011" s="351">
        <v>42146</v>
      </c>
      <c r="B2011" s="350" t="s">
        <v>523</v>
      </c>
      <c r="C2011" s="350" t="s">
        <v>274</v>
      </c>
    </row>
    <row r="2012" spans="1:3" x14ac:dyDescent="0.25">
      <c r="A2012" s="351">
        <v>42147</v>
      </c>
      <c r="B2012" s="350" t="s">
        <v>525</v>
      </c>
      <c r="C2012" s="350" t="s">
        <v>274</v>
      </c>
    </row>
    <row r="2013" spans="1:3" x14ac:dyDescent="0.25">
      <c r="A2013" s="351">
        <v>42149</v>
      </c>
      <c r="B2013" s="350" t="s">
        <v>527</v>
      </c>
      <c r="C2013" s="350" t="s">
        <v>274</v>
      </c>
    </row>
    <row r="2014" spans="1:3" x14ac:dyDescent="0.25">
      <c r="A2014" s="349">
        <v>422</v>
      </c>
      <c r="B2014" s="350" t="s">
        <v>25</v>
      </c>
      <c r="C2014" s="350" t="s">
        <v>274</v>
      </c>
    </row>
    <row r="2015" spans="1:3" x14ac:dyDescent="0.25">
      <c r="A2015" s="349">
        <v>4221</v>
      </c>
      <c r="B2015" s="350" t="s">
        <v>75</v>
      </c>
      <c r="C2015" s="350" t="s">
        <v>274</v>
      </c>
    </row>
    <row r="2016" spans="1:3" x14ac:dyDescent="0.25">
      <c r="A2016" s="351">
        <v>42211</v>
      </c>
      <c r="B2016" s="350" t="s">
        <v>531</v>
      </c>
      <c r="C2016" s="350" t="s">
        <v>274</v>
      </c>
    </row>
    <row r="2017" spans="1:3" x14ac:dyDescent="0.25">
      <c r="A2017" s="351">
        <v>42212</v>
      </c>
      <c r="B2017" s="350" t="s">
        <v>533</v>
      </c>
      <c r="C2017" s="350" t="s">
        <v>274</v>
      </c>
    </row>
    <row r="2018" spans="1:3" x14ac:dyDescent="0.25">
      <c r="A2018" s="351">
        <v>42219</v>
      </c>
      <c r="B2018" s="350" t="s">
        <v>535</v>
      </c>
      <c r="C2018" s="350" t="s">
        <v>274</v>
      </c>
    </row>
    <row r="2019" spans="1:3" x14ac:dyDescent="0.25">
      <c r="A2019" s="349">
        <v>4222</v>
      </c>
      <c r="B2019" s="350" t="s">
        <v>105</v>
      </c>
      <c r="C2019" s="350" t="s">
        <v>274</v>
      </c>
    </row>
    <row r="2020" spans="1:3" x14ac:dyDescent="0.25">
      <c r="A2020" s="351">
        <v>42221</v>
      </c>
      <c r="B2020" s="350" t="s">
        <v>538</v>
      </c>
      <c r="C2020" s="350" t="s">
        <v>274</v>
      </c>
    </row>
    <row r="2021" spans="1:3" x14ac:dyDescent="0.25">
      <c r="A2021" s="351">
        <v>42222</v>
      </c>
      <c r="B2021" s="350" t="s">
        <v>540</v>
      </c>
      <c r="C2021" s="350" t="s">
        <v>274</v>
      </c>
    </row>
    <row r="2022" spans="1:3" x14ac:dyDescent="0.25">
      <c r="A2022" s="351">
        <v>42223</v>
      </c>
      <c r="B2022" s="350" t="s">
        <v>542</v>
      </c>
      <c r="C2022" s="350" t="s">
        <v>274</v>
      </c>
    </row>
    <row r="2023" spans="1:3" x14ac:dyDescent="0.25">
      <c r="A2023" s="351">
        <v>42229</v>
      </c>
      <c r="B2023" s="350" t="s">
        <v>544</v>
      </c>
      <c r="C2023" s="350" t="s">
        <v>274</v>
      </c>
    </row>
    <row r="2024" spans="1:3" x14ac:dyDescent="0.25">
      <c r="A2024" s="349">
        <v>4223</v>
      </c>
      <c r="B2024" s="350" t="s">
        <v>56</v>
      </c>
      <c r="C2024" s="350" t="s">
        <v>274</v>
      </c>
    </row>
    <row r="2025" spans="1:3" x14ac:dyDescent="0.25">
      <c r="A2025" s="351">
        <v>42231</v>
      </c>
      <c r="B2025" s="350" t="s">
        <v>547</v>
      </c>
      <c r="C2025" s="350" t="s">
        <v>274</v>
      </c>
    </row>
    <row r="2026" spans="1:3" x14ac:dyDescent="0.25">
      <c r="A2026" s="351">
        <v>42232</v>
      </c>
      <c r="B2026" s="350" t="s">
        <v>549</v>
      </c>
      <c r="C2026" s="350" t="s">
        <v>274</v>
      </c>
    </row>
    <row r="2027" spans="1:3" x14ac:dyDescent="0.25">
      <c r="A2027" s="351">
        <v>42233</v>
      </c>
      <c r="B2027" s="350" t="s">
        <v>551</v>
      </c>
      <c r="C2027" s="350" t="s">
        <v>274</v>
      </c>
    </row>
    <row r="2028" spans="1:3" x14ac:dyDescent="0.25">
      <c r="A2028" s="351">
        <v>42234</v>
      </c>
      <c r="B2028" s="350" t="s">
        <v>553</v>
      </c>
      <c r="C2028" s="350" t="s">
        <v>274</v>
      </c>
    </row>
    <row r="2029" spans="1:3" x14ac:dyDescent="0.25">
      <c r="A2029" s="351">
        <v>42235</v>
      </c>
      <c r="B2029" s="350" t="s">
        <v>555</v>
      </c>
      <c r="C2029" s="350" t="s">
        <v>274</v>
      </c>
    </row>
    <row r="2030" spans="1:3" x14ac:dyDescent="0.25">
      <c r="A2030" s="351">
        <v>42239</v>
      </c>
      <c r="B2030" s="350" t="s">
        <v>557</v>
      </c>
      <c r="C2030" s="350" t="s">
        <v>274</v>
      </c>
    </row>
    <row r="2031" spans="1:3" x14ac:dyDescent="0.25">
      <c r="A2031" s="349">
        <v>4224</v>
      </c>
      <c r="B2031" s="350" t="s">
        <v>559</v>
      </c>
      <c r="C2031" s="350" t="s">
        <v>274</v>
      </c>
    </row>
    <row r="2032" spans="1:3" x14ac:dyDescent="0.25">
      <c r="A2032" s="351">
        <v>42241</v>
      </c>
      <c r="B2032" s="350" t="s">
        <v>561</v>
      </c>
      <c r="C2032" s="350" t="s">
        <v>274</v>
      </c>
    </row>
    <row r="2033" spans="1:3" x14ac:dyDescent="0.25">
      <c r="A2033" s="351">
        <v>42242</v>
      </c>
      <c r="B2033" s="350" t="s">
        <v>563</v>
      </c>
      <c r="C2033" s="350" t="s">
        <v>274</v>
      </c>
    </row>
    <row r="2034" spans="1:3" x14ac:dyDescent="0.25">
      <c r="A2034" s="349">
        <v>4225</v>
      </c>
      <c r="B2034" s="350" t="s">
        <v>565</v>
      </c>
      <c r="C2034" s="350" t="s">
        <v>274</v>
      </c>
    </row>
    <row r="2035" spans="1:3" x14ac:dyDescent="0.25">
      <c r="A2035" s="351">
        <v>42251</v>
      </c>
      <c r="B2035" s="350" t="s">
        <v>567</v>
      </c>
      <c r="C2035" s="350" t="s">
        <v>274</v>
      </c>
    </row>
    <row r="2036" spans="1:3" x14ac:dyDescent="0.25">
      <c r="A2036" s="351">
        <v>42252</v>
      </c>
      <c r="B2036" s="350" t="s">
        <v>569</v>
      </c>
      <c r="C2036" s="350" t="s">
        <v>274</v>
      </c>
    </row>
    <row r="2037" spans="1:3" x14ac:dyDescent="0.25">
      <c r="A2037" s="351">
        <v>42253</v>
      </c>
      <c r="B2037" s="350" t="s">
        <v>571</v>
      </c>
      <c r="C2037" s="350" t="s">
        <v>274</v>
      </c>
    </row>
    <row r="2038" spans="1:3" x14ac:dyDescent="0.25">
      <c r="A2038" s="351">
        <v>42259</v>
      </c>
      <c r="B2038" s="350" t="s">
        <v>573</v>
      </c>
      <c r="C2038" s="350" t="s">
        <v>274</v>
      </c>
    </row>
    <row r="2039" spans="1:3" x14ac:dyDescent="0.25">
      <c r="A2039" s="349">
        <v>4226</v>
      </c>
      <c r="B2039" s="350" t="s">
        <v>575</v>
      </c>
      <c r="C2039" s="350" t="s">
        <v>274</v>
      </c>
    </row>
    <row r="2040" spans="1:3" x14ac:dyDescent="0.25">
      <c r="A2040" s="351">
        <v>42261</v>
      </c>
      <c r="B2040" s="350" t="s">
        <v>577</v>
      </c>
      <c r="C2040" s="350" t="s">
        <v>274</v>
      </c>
    </row>
    <row r="2041" spans="1:3" x14ac:dyDescent="0.25">
      <c r="A2041" s="351">
        <v>42262</v>
      </c>
      <c r="B2041" s="350" t="s">
        <v>579</v>
      </c>
      <c r="C2041" s="350" t="s">
        <v>274</v>
      </c>
    </row>
    <row r="2042" spans="1:3" x14ac:dyDescent="0.25">
      <c r="A2042" s="349">
        <v>4227</v>
      </c>
      <c r="B2042" s="350" t="s">
        <v>581</v>
      </c>
      <c r="C2042" s="350" t="s">
        <v>274</v>
      </c>
    </row>
    <row r="2043" spans="1:3" x14ac:dyDescent="0.25">
      <c r="A2043" s="351">
        <v>42271</v>
      </c>
      <c r="B2043" s="350" t="s">
        <v>583</v>
      </c>
      <c r="C2043" s="350" t="s">
        <v>274</v>
      </c>
    </row>
    <row r="2044" spans="1:3" x14ac:dyDescent="0.25">
      <c r="A2044" s="351">
        <v>42272</v>
      </c>
      <c r="B2044" s="350" t="s">
        <v>585</v>
      </c>
      <c r="C2044" s="350" t="s">
        <v>274</v>
      </c>
    </row>
    <row r="2045" spans="1:3" x14ac:dyDescent="0.25">
      <c r="A2045" s="351">
        <v>42273</v>
      </c>
      <c r="B2045" s="350" t="s">
        <v>587</v>
      </c>
      <c r="C2045" s="350" t="s">
        <v>274</v>
      </c>
    </row>
    <row r="2046" spans="1:3" x14ac:dyDescent="0.25">
      <c r="A2046" s="349">
        <v>4228</v>
      </c>
      <c r="B2046" s="350" t="s">
        <v>589</v>
      </c>
      <c r="C2046" s="350" t="s">
        <v>274</v>
      </c>
    </row>
    <row r="2047" spans="1:3" x14ac:dyDescent="0.25">
      <c r="A2047" s="351">
        <v>42281</v>
      </c>
      <c r="B2047" s="350" t="s">
        <v>589</v>
      </c>
      <c r="C2047" s="350" t="s">
        <v>274</v>
      </c>
    </row>
    <row r="2048" spans="1:3" x14ac:dyDescent="0.25">
      <c r="A2048" s="349">
        <v>423</v>
      </c>
      <c r="B2048" s="350" t="s">
        <v>27</v>
      </c>
      <c r="C2048" s="350" t="s">
        <v>274</v>
      </c>
    </row>
    <row r="2049" spans="1:3" x14ac:dyDescent="0.25">
      <c r="A2049" s="349">
        <v>4231</v>
      </c>
      <c r="B2049" s="350" t="s">
        <v>593</v>
      </c>
      <c r="C2049" s="350" t="s">
        <v>274</v>
      </c>
    </row>
    <row r="2050" spans="1:3" x14ac:dyDescent="0.25">
      <c r="A2050" s="351">
        <v>42311</v>
      </c>
      <c r="B2050" s="350" t="s">
        <v>595</v>
      </c>
      <c r="C2050" s="350" t="s">
        <v>274</v>
      </c>
    </row>
    <row r="2051" spans="1:3" x14ac:dyDescent="0.25">
      <c r="A2051" s="351">
        <v>42312</v>
      </c>
      <c r="B2051" s="350" t="s">
        <v>597</v>
      </c>
      <c r="C2051" s="350" t="s">
        <v>274</v>
      </c>
    </row>
    <row r="2052" spans="1:3" x14ac:dyDescent="0.25">
      <c r="A2052" s="351">
        <v>42313</v>
      </c>
      <c r="B2052" s="350" t="s">
        <v>599</v>
      </c>
      <c r="C2052" s="350" t="s">
        <v>274</v>
      </c>
    </row>
    <row r="2053" spans="1:3" x14ac:dyDescent="0.25">
      <c r="A2053" s="351">
        <v>42314</v>
      </c>
      <c r="B2053" s="350" t="s">
        <v>601</v>
      </c>
      <c r="C2053" s="350" t="s">
        <v>274</v>
      </c>
    </row>
    <row r="2054" spans="1:3" x14ac:dyDescent="0.25">
      <c r="A2054" s="351">
        <v>42315</v>
      </c>
      <c r="B2054" s="350" t="s">
        <v>603</v>
      </c>
      <c r="C2054" s="350" t="s">
        <v>274</v>
      </c>
    </row>
    <row r="2055" spans="1:3" x14ac:dyDescent="0.25">
      <c r="A2055" s="351">
        <v>42316</v>
      </c>
      <c r="B2055" s="350" t="s">
        <v>605</v>
      </c>
      <c r="C2055" s="350" t="s">
        <v>274</v>
      </c>
    </row>
    <row r="2056" spans="1:3" x14ac:dyDescent="0.25">
      <c r="A2056" s="351">
        <v>42317</v>
      </c>
      <c r="B2056" s="350" t="s">
        <v>607</v>
      </c>
      <c r="C2056" s="350" t="s">
        <v>274</v>
      </c>
    </row>
    <row r="2057" spans="1:3" x14ac:dyDescent="0.25">
      <c r="A2057" s="351">
        <v>42318</v>
      </c>
      <c r="B2057" s="350" t="s">
        <v>609</v>
      </c>
      <c r="C2057" s="350" t="s">
        <v>274</v>
      </c>
    </row>
    <row r="2058" spans="1:3" x14ac:dyDescent="0.25">
      <c r="A2058" s="351">
        <v>42319</v>
      </c>
      <c r="B2058" s="350" t="s">
        <v>611</v>
      </c>
      <c r="C2058" s="350" t="s">
        <v>274</v>
      </c>
    </row>
    <row r="2059" spans="1:3" x14ac:dyDescent="0.25">
      <c r="A2059" s="349">
        <v>4232</v>
      </c>
      <c r="B2059" s="350" t="s">
        <v>613</v>
      </c>
      <c r="C2059" s="350" t="s">
        <v>274</v>
      </c>
    </row>
    <row r="2060" spans="1:3" x14ac:dyDescent="0.25">
      <c r="A2060" s="351">
        <v>42321</v>
      </c>
      <c r="B2060" s="350" t="s">
        <v>615</v>
      </c>
      <c r="C2060" s="350" t="s">
        <v>274</v>
      </c>
    </row>
    <row r="2061" spans="1:3" x14ac:dyDescent="0.25">
      <c r="A2061" s="351">
        <v>42322</v>
      </c>
      <c r="B2061" s="350" t="s">
        <v>617</v>
      </c>
      <c r="C2061" s="350" t="s">
        <v>274</v>
      </c>
    </row>
    <row r="2062" spans="1:3" x14ac:dyDescent="0.25">
      <c r="A2062" s="351">
        <v>42323</v>
      </c>
      <c r="B2062" s="350" t="s">
        <v>619</v>
      </c>
      <c r="C2062" s="350" t="s">
        <v>274</v>
      </c>
    </row>
    <row r="2063" spans="1:3" x14ac:dyDescent="0.25">
      <c r="A2063" s="351">
        <v>42324</v>
      </c>
      <c r="B2063" s="350" t="s">
        <v>621</v>
      </c>
      <c r="C2063" s="350" t="s">
        <v>274</v>
      </c>
    </row>
    <row r="2064" spans="1:3" x14ac:dyDescent="0.25">
      <c r="A2064" s="351">
        <v>42329</v>
      </c>
      <c r="B2064" s="350" t="s">
        <v>623</v>
      </c>
      <c r="C2064" s="350" t="s">
        <v>274</v>
      </c>
    </row>
    <row r="2065" spans="1:3" x14ac:dyDescent="0.25">
      <c r="A2065" s="349">
        <v>4233</v>
      </c>
      <c r="B2065" s="350" t="s">
        <v>625</v>
      </c>
      <c r="C2065" s="350" t="s">
        <v>274</v>
      </c>
    </row>
    <row r="2066" spans="1:3" x14ac:dyDescent="0.25">
      <c r="A2066" s="351">
        <v>42331</v>
      </c>
      <c r="B2066" s="350" t="s">
        <v>627</v>
      </c>
      <c r="C2066" s="350" t="s">
        <v>274</v>
      </c>
    </row>
    <row r="2067" spans="1:3" x14ac:dyDescent="0.25">
      <c r="A2067" s="351">
        <v>42332</v>
      </c>
      <c r="B2067" s="350" t="s">
        <v>629</v>
      </c>
      <c r="C2067" s="350" t="s">
        <v>274</v>
      </c>
    </row>
    <row r="2068" spans="1:3" x14ac:dyDescent="0.25">
      <c r="A2068" s="351">
        <v>42339</v>
      </c>
      <c r="B2068" s="350" t="s">
        <v>631</v>
      </c>
      <c r="C2068" s="350" t="s">
        <v>274</v>
      </c>
    </row>
    <row r="2069" spans="1:3" x14ac:dyDescent="0.25">
      <c r="A2069" s="349">
        <v>4234</v>
      </c>
      <c r="B2069" s="350" t="s">
        <v>633</v>
      </c>
      <c r="C2069" s="350" t="s">
        <v>274</v>
      </c>
    </row>
    <row r="2070" spans="1:3" x14ac:dyDescent="0.25">
      <c r="A2070" s="351">
        <v>42341</v>
      </c>
      <c r="B2070" s="350" t="s">
        <v>635</v>
      </c>
      <c r="C2070" s="350" t="s">
        <v>274</v>
      </c>
    </row>
    <row r="2071" spans="1:3" x14ac:dyDescent="0.25">
      <c r="A2071" s="351">
        <v>42342</v>
      </c>
      <c r="B2071" s="350" t="s">
        <v>637</v>
      </c>
      <c r="C2071" s="350" t="s">
        <v>274</v>
      </c>
    </row>
    <row r="2072" spans="1:3" x14ac:dyDescent="0.25">
      <c r="A2072" s="351">
        <v>42349</v>
      </c>
      <c r="B2072" s="350" t="s">
        <v>639</v>
      </c>
      <c r="C2072" s="350" t="s">
        <v>274</v>
      </c>
    </row>
    <row r="2073" spans="1:3" x14ac:dyDescent="0.25">
      <c r="A2073" s="349">
        <v>424</v>
      </c>
      <c r="B2073" s="350" t="s">
        <v>641</v>
      </c>
      <c r="C2073" s="350" t="s">
        <v>274</v>
      </c>
    </row>
    <row r="2074" spans="1:3" x14ac:dyDescent="0.25">
      <c r="A2074" s="349">
        <v>4241</v>
      </c>
      <c r="B2074" s="350" t="s">
        <v>643</v>
      </c>
      <c r="C2074" s="350" t="s">
        <v>274</v>
      </c>
    </row>
    <row r="2075" spans="1:3" x14ac:dyDescent="0.25">
      <c r="A2075" s="351">
        <v>42411</v>
      </c>
      <c r="B2075" s="350" t="s">
        <v>643</v>
      </c>
      <c r="C2075" s="350" t="s">
        <v>274</v>
      </c>
    </row>
    <row r="2076" spans="1:3" x14ac:dyDescent="0.25">
      <c r="A2076" s="349">
        <v>4242</v>
      </c>
      <c r="B2076" s="350" t="s">
        <v>646</v>
      </c>
      <c r="C2076" s="350" t="s">
        <v>274</v>
      </c>
    </row>
    <row r="2077" spans="1:3" x14ac:dyDescent="0.25">
      <c r="A2077" s="351">
        <v>42421</v>
      </c>
      <c r="B2077" s="350" t="s">
        <v>648</v>
      </c>
      <c r="C2077" s="350" t="s">
        <v>274</v>
      </c>
    </row>
    <row r="2078" spans="1:3" x14ac:dyDescent="0.25">
      <c r="A2078" s="351">
        <v>42422</v>
      </c>
      <c r="B2078" s="350" t="s">
        <v>650</v>
      </c>
      <c r="C2078" s="350" t="s">
        <v>274</v>
      </c>
    </row>
    <row r="2079" spans="1:3" x14ac:dyDescent="0.25">
      <c r="A2079" s="351">
        <v>42429</v>
      </c>
      <c r="B2079" s="350" t="s">
        <v>652</v>
      </c>
      <c r="C2079" s="350" t="s">
        <v>274</v>
      </c>
    </row>
    <row r="2080" spans="1:3" x14ac:dyDescent="0.25">
      <c r="A2080" s="349">
        <v>4243</v>
      </c>
      <c r="B2080" s="350" t="s">
        <v>654</v>
      </c>
      <c r="C2080" s="350" t="s">
        <v>274</v>
      </c>
    </row>
    <row r="2081" spans="1:3" x14ac:dyDescent="0.25">
      <c r="A2081" s="351">
        <v>42431</v>
      </c>
      <c r="B2081" s="350" t="s">
        <v>656</v>
      </c>
      <c r="C2081" s="350" t="s">
        <v>274</v>
      </c>
    </row>
    <row r="2082" spans="1:3" x14ac:dyDescent="0.25">
      <c r="A2082" s="351">
        <v>42432</v>
      </c>
      <c r="B2082" s="350" t="s">
        <v>658</v>
      </c>
      <c r="C2082" s="350" t="s">
        <v>274</v>
      </c>
    </row>
    <row r="2083" spans="1:3" x14ac:dyDescent="0.25">
      <c r="A2083" s="349">
        <v>4244</v>
      </c>
      <c r="B2083" s="350" t="s">
        <v>660</v>
      </c>
      <c r="C2083" s="350" t="s">
        <v>274</v>
      </c>
    </row>
    <row r="2084" spans="1:3" x14ac:dyDescent="0.25">
      <c r="A2084" s="351">
        <v>42441</v>
      </c>
      <c r="B2084" s="350" t="s">
        <v>660</v>
      </c>
      <c r="C2084" s="350" t="s">
        <v>274</v>
      </c>
    </row>
    <row r="2085" spans="1:3" x14ac:dyDescent="0.25">
      <c r="A2085" s="349">
        <v>425</v>
      </c>
      <c r="B2085" s="350" t="s">
        <v>663</v>
      </c>
      <c r="C2085" s="350" t="s">
        <v>274</v>
      </c>
    </row>
    <row r="2086" spans="1:3" x14ac:dyDescent="0.25">
      <c r="A2086" s="349">
        <v>4251</v>
      </c>
      <c r="B2086" s="350" t="s">
        <v>665</v>
      </c>
      <c r="C2086" s="350" t="s">
        <v>274</v>
      </c>
    </row>
    <row r="2087" spans="1:3" x14ac:dyDescent="0.25">
      <c r="A2087" s="351">
        <v>42511</v>
      </c>
      <c r="B2087" s="350" t="s">
        <v>667</v>
      </c>
      <c r="C2087" s="350" t="s">
        <v>274</v>
      </c>
    </row>
    <row r="2088" spans="1:3" x14ac:dyDescent="0.25">
      <c r="A2088" s="351">
        <v>42519</v>
      </c>
      <c r="B2088" s="350" t="s">
        <v>669</v>
      </c>
      <c r="C2088" s="350" t="s">
        <v>274</v>
      </c>
    </row>
    <row r="2089" spans="1:3" x14ac:dyDescent="0.25">
      <c r="A2089" s="349">
        <v>4252</v>
      </c>
      <c r="B2089" s="350" t="s">
        <v>671</v>
      </c>
      <c r="C2089" s="350" t="s">
        <v>274</v>
      </c>
    </row>
    <row r="2090" spans="1:3" x14ac:dyDescent="0.25">
      <c r="A2090" s="351">
        <v>42521</v>
      </c>
      <c r="B2090" s="350" t="s">
        <v>671</v>
      </c>
      <c r="C2090" s="350" t="s">
        <v>274</v>
      </c>
    </row>
    <row r="2091" spans="1:3" x14ac:dyDescent="0.25">
      <c r="A2091" s="349">
        <v>426</v>
      </c>
      <c r="B2091" s="350" t="s">
        <v>674</v>
      </c>
      <c r="C2091" s="350" t="s">
        <v>274</v>
      </c>
    </row>
    <row r="2092" spans="1:3" x14ac:dyDescent="0.25">
      <c r="A2092" s="349">
        <v>4261</v>
      </c>
      <c r="B2092" s="350" t="s">
        <v>676</v>
      </c>
      <c r="C2092" s="350" t="s">
        <v>274</v>
      </c>
    </row>
    <row r="2093" spans="1:3" x14ac:dyDescent="0.25">
      <c r="A2093" s="351">
        <v>42611</v>
      </c>
      <c r="B2093" s="350" t="s">
        <v>676</v>
      </c>
      <c r="C2093" s="350" t="s">
        <v>274</v>
      </c>
    </row>
    <row r="2094" spans="1:3" x14ac:dyDescent="0.25">
      <c r="A2094" s="349">
        <v>4262</v>
      </c>
      <c r="B2094" s="350" t="s">
        <v>679</v>
      </c>
      <c r="C2094" s="350" t="s">
        <v>274</v>
      </c>
    </row>
    <row r="2095" spans="1:3" x14ac:dyDescent="0.25">
      <c r="A2095" s="351">
        <v>42621</v>
      </c>
      <c r="B2095" s="350" t="s">
        <v>679</v>
      </c>
      <c r="C2095" s="350" t="s">
        <v>274</v>
      </c>
    </row>
    <row r="2096" spans="1:3" x14ac:dyDescent="0.25">
      <c r="A2096" s="349">
        <v>4263</v>
      </c>
      <c r="B2096" s="350" t="s">
        <v>682</v>
      </c>
      <c r="C2096" s="350" t="s">
        <v>274</v>
      </c>
    </row>
    <row r="2097" spans="1:3" x14ac:dyDescent="0.25">
      <c r="A2097" s="351">
        <v>42631</v>
      </c>
      <c r="B2097" s="350" t="s">
        <v>684</v>
      </c>
      <c r="C2097" s="350" t="s">
        <v>274</v>
      </c>
    </row>
    <row r="2098" spans="1:3" x14ac:dyDescent="0.25">
      <c r="A2098" s="351">
        <v>42632</v>
      </c>
      <c r="B2098" s="350" t="s">
        <v>686</v>
      </c>
      <c r="C2098" s="350" t="s">
        <v>274</v>
      </c>
    </row>
    <row r="2099" spans="1:3" x14ac:dyDescent="0.25">
      <c r="A2099" s="351">
        <v>42633</v>
      </c>
      <c r="B2099" s="350" t="s">
        <v>688</v>
      </c>
      <c r="C2099" s="350" t="s">
        <v>274</v>
      </c>
    </row>
    <row r="2100" spans="1:3" x14ac:dyDescent="0.25">
      <c r="A2100" s="351">
        <v>42634</v>
      </c>
      <c r="B2100" s="350" t="s">
        <v>690</v>
      </c>
      <c r="C2100" s="350" t="s">
        <v>274</v>
      </c>
    </row>
    <row r="2101" spans="1:3" x14ac:dyDescent="0.25">
      <c r="A2101" s="351">
        <v>42636</v>
      </c>
      <c r="B2101" s="350" t="s">
        <v>692</v>
      </c>
      <c r="C2101" s="350" t="s">
        <v>274</v>
      </c>
    </row>
    <row r="2102" spans="1:3" x14ac:dyDescent="0.25">
      <c r="A2102" s="351">
        <v>42637</v>
      </c>
      <c r="B2102" s="350" t="s">
        <v>694</v>
      </c>
      <c r="C2102" s="350" t="s">
        <v>274</v>
      </c>
    </row>
    <row r="2103" spans="1:3" x14ac:dyDescent="0.25">
      <c r="A2103" s="351">
        <v>42639</v>
      </c>
      <c r="B2103" s="350" t="s">
        <v>696</v>
      </c>
      <c r="C2103" s="350" t="s">
        <v>274</v>
      </c>
    </row>
    <row r="2104" spans="1:3" x14ac:dyDescent="0.25">
      <c r="A2104" s="349">
        <v>4264</v>
      </c>
      <c r="B2104" s="350" t="s">
        <v>698</v>
      </c>
      <c r="C2104" s="350" t="s">
        <v>274</v>
      </c>
    </row>
    <row r="2105" spans="1:3" x14ac:dyDescent="0.25">
      <c r="A2105" s="351">
        <v>42641</v>
      </c>
      <c r="B2105" s="350" t="s">
        <v>698</v>
      </c>
      <c r="C2105" s="350" t="s">
        <v>274</v>
      </c>
    </row>
    <row r="2106" spans="1:3" x14ac:dyDescent="0.25">
      <c r="A2106" s="349">
        <v>43</v>
      </c>
      <c r="B2106" s="350" t="s">
        <v>2332</v>
      </c>
      <c r="C2106" s="350" t="s">
        <v>274</v>
      </c>
    </row>
    <row r="2107" spans="1:3" x14ac:dyDescent="0.25">
      <c r="A2107" s="349">
        <v>431</v>
      </c>
      <c r="B2107" s="350" t="s">
        <v>716</v>
      </c>
      <c r="C2107" s="350" t="s">
        <v>274</v>
      </c>
    </row>
    <row r="2108" spans="1:3" x14ac:dyDescent="0.25">
      <c r="A2108" s="349">
        <v>4311</v>
      </c>
      <c r="B2108" s="350" t="s">
        <v>719</v>
      </c>
      <c r="C2108" s="350" t="s">
        <v>274</v>
      </c>
    </row>
    <row r="2109" spans="1:3" x14ac:dyDescent="0.25">
      <c r="A2109" s="351">
        <v>43111</v>
      </c>
      <c r="B2109" s="350" t="s">
        <v>417</v>
      </c>
      <c r="C2109" s="350" t="s">
        <v>274</v>
      </c>
    </row>
    <row r="2110" spans="1:3" x14ac:dyDescent="0.25">
      <c r="A2110" s="351">
        <v>43112</v>
      </c>
      <c r="B2110" s="350" t="s">
        <v>419</v>
      </c>
      <c r="C2110" s="350" t="s">
        <v>274</v>
      </c>
    </row>
    <row r="2111" spans="1:3" x14ac:dyDescent="0.25">
      <c r="A2111" s="349">
        <v>4312</v>
      </c>
      <c r="B2111" s="350" t="s">
        <v>723</v>
      </c>
      <c r="C2111" s="350" t="s">
        <v>274</v>
      </c>
    </row>
    <row r="2112" spans="1:3" x14ac:dyDescent="0.25">
      <c r="A2112" s="351">
        <v>43121</v>
      </c>
      <c r="B2112" s="350" t="s">
        <v>725</v>
      </c>
      <c r="C2112" s="350" t="s">
        <v>274</v>
      </c>
    </row>
    <row r="2113" spans="1:3" x14ac:dyDescent="0.25">
      <c r="A2113" s="351">
        <v>43122</v>
      </c>
      <c r="B2113" s="350" t="s">
        <v>727</v>
      </c>
      <c r="C2113" s="350" t="s">
        <v>274</v>
      </c>
    </row>
    <row r="2114" spans="1:3" x14ac:dyDescent="0.25">
      <c r="A2114" s="351">
        <v>43123</v>
      </c>
      <c r="B2114" s="350" t="s">
        <v>729</v>
      </c>
      <c r="C2114" s="350" t="s">
        <v>274</v>
      </c>
    </row>
    <row r="2115" spans="1:3" x14ac:dyDescent="0.25">
      <c r="A2115" s="351">
        <v>43124</v>
      </c>
      <c r="B2115" s="350" t="s">
        <v>731</v>
      </c>
      <c r="C2115" s="350" t="s">
        <v>274</v>
      </c>
    </row>
    <row r="2116" spans="1:3" x14ac:dyDescent="0.25">
      <c r="A2116" s="351">
        <v>43125</v>
      </c>
      <c r="B2116" s="350" t="s">
        <v>733</v>
      </c>
      <c r="C2116" s="350" t="s">
        <v>274</v>
      </c>
    </row>
    <row r="2117" spans="1:3" x14ac:dyDescent="0.25">
      <c r="A2117" s="351">
        <v>43126</v>
      </c>
      <c r="B2117" s="350" t="s">
        <v>735</v>
      </c>
      <c r="C2117" s="350" t="s">
        <v>274</v>
      </c>
    </row>
    <row r="2118" spans="1:3" x14ac:dyDescent="0.25">
      <c r="A2118" s="351">
        <v>43129</v>
      </c>
      <c r="B2118" s="350" t="s">
        <v>737</v>
      </c>
      <c r="C2118" s="350" t="s">
        <v>274</v>
      </c>
    </row>
    <row r="2119" spans="1:3" x14ac:dyDescent="0.25">
      <c r="A2119" s="349">
        <v>44</v>
      </c>
      <c r="B2119" s="350" t="s">
        <v>2333</v>
      </c>
      <c r="C2119" s="350" t="s">
        <v>274</v>
      </c>
    </row>
    <row r="2120" spans="1:3" x14ac:dyDescent="0.25">
      <c r="A2120" s="349">
        <v>441</v>
      </c>
      <c r="B2120" s="350" t="s">
        <v>2334</v>
      </c>
      <c r="C2120" s="350" t="s">
        <v>274</v>
      </c>
    </row>
    <row r="2121" spans="1:3" x14ac:dyDescent="0.25">
      <c r="A2121" s="349">
        <v>4411</v>
      </c>
      <c r="B2121" s="350" t="s">
        <v>825</v>
      </c>
      <c r="C2121" s="350" t="s">
        <v>274</v>
      </c>
    </row>
    <row r="2122" spans="1:3" x14ac:dyDescent="0.25">
      <c r="A2122" s="351">
        <v>44111</v>
      </c>
      <c r="B2122" s="350" t="s">
        <v>825</v>
      </c>
      <c r="C2122" s="350" t="s">
        <v>274</v>
      </c>
    </row>
    <row r="2123" spans="1:3" x14ac:dyDescent="0.25">
      <c r="A2123" s="349">
        <v>45</v>
      </c>
      <c r="B2123" s="350" t="s">
        <v>95</v>
      </c>
      <c r="C2123" s="350" t="s">
        <v>274</v>
      </c>
    </row>
    <row r="2124" spans="1:3" x14ac:dyDescent="0.25">
      <c r="A2124" s="349">
        <v>451</v>
      </c>
      <c r="B2124" s="350" t="s">
        <v>67</v>
      </c>
      <c r="C2124" s="350" t="s">
        <v>274</v>
      </c>
    </row>
    <row r="2125" spans="1:3" x14ac:dyDescent="0.25">
      <c r="A2125" s="349">
        <v>4511</v>
      </c>
      <c r="B2125" s="350" t="s">
        <v>67</v>
      </c>
      <c r="C2125" s="350" t="s">
        <v>274</v>
      </c>
    </row>
    <row r="2126" spans="1:3" x14ac:dyDescent="0.25">
      <c r="A2126" s="351">
        <v>45111</v>
      </c>
      <c r="B2126" s="350" t="s">
        <v>67</v>
      </c>
      <c r="C2126" s="350" t="s">
        <v>274</v>
      </c>
    </row>
    <row r="2127" spans="1:3" x14ac:dyDescent="0.25">
      <c r="A2127" s="351">
        <v>451111</v>
      </c>
      <c r="B2127" s="350" t="s">
        <v>2335</v>
      </c>
      <c r="C2127" s="350" t="s">
        <v>274</v>
      </c>
    </row>
    <row r="2128" spans="1:3" x14ac:dyDescent="0.25">
      <c r="A2128" s="351">
        <v>451112</v>
      </c>
      <c r="B2128" s="350" t="s">
        <v>2336</v>
      </c>
      <c r="C2128" s="350" t="s">
        <v>274</v>
      </c>
    </row>
    <row r="2129" spans="1:3" x14ac:dyDescent="0.25">
      <c r="A2129" s="351">
        <v>451113</v>
      </c>
      <c r="B2129" s="350" t="s">
        <v>2337</v>
      </c>
      <c r="C2129" s="350" t="s">
        <v>274</v>
      </c>
    </row>
    <row r="2130" spans="1:3" x14ac:dyDescent="0.25">
      <c r="A2130" s="349">
        <v>452</v>
      </c>
      <c r="B2130" s="350" t="s">
        <v>1806</v>
      </c>
      <c r="C2130" s="350" t="s">
        <v>274</v>
      </c>
    </row>
    <row r="2131" spans="1:3" x14ac:dyDescent="0.25">
      <c r="A2131" s="349">
        <v>4521</v>
      </c>
      <c r="B2131" s="350" t="s">
        <v>1806</v>
      </c>
      <c r="C2131" s="350" t="s">
        <v>274</v>
      </c>
    </row>
    <row r="2132" spans="1:3" x14ac:dyDescent="0.25">
      <c r="A2132" s="351">
        <v>45211</v>
      </c>
      <c r="B2132" s="350" t="s">
        <v>1806</v>
      </c>
      <c r="C2132" s="350" t="s">
        <v>274</v>
      </c>
    </row>
    <row r="2133" spans="1:3" x14ac:dyDescent="0.25">
      <c r="A2133" s="349">
        <v>453</v>
      </c>
      <c r="B2133" s="350" t="s">
        <v>1808</v>
      </c>
      <c r="C2133" s="350" t="s">
        <v>274</v>
      </c>
    </row>
    <row r="2134" spans="1:3" x14ac:dyDescent="0.25">
      <c r="A2134" s="349">
        <v>4531</v>
      </c>
      <c r="B2134" s="350" t="s">
        <v>1808</v>
      </c>
      <c r="C2134" s="350" t="s">
        <v>274</v>
      </c>
    </row>
    <row r="2135" spans="1:3" x14ac:dyDescent="0.25">
      <c r="A2135" s="351">
        <v>45311</v>
      </c>
      <c r="B2135" s="350" t="s">
        <v>1808</v>
      </c>
      <c r="C2135" s="350" t="s">
        <v>274</v>
      </c>
    </row>
    <row r="2136" spans="1:3" x14ac:dyDescent="0.25">
      <c r="A2136" s="349">
        <v>454</v>
      </c>
      <c r="B2136" s="350" t="s">
        <v>1810</v>
      </c>
      <c r="C2136" s="350" t="s">
        <v>274</v>
      </c>
    </row>
    <row r="2137" spans="1:3" x14ac:dyDescent="0.25">
      <c r="A2137" s="349">
        <v>4541</v>
      </c>
      <c r="B2137" s="350" t="s">
        <v>1810</v>
      </c>
      <c r="C2137" s="350" t="s">
        <v>274</v>
      </c>
    </row>
    <row r="2138" spans="1:3" x14ac:dyDescent="0.25">
      <c r="A2138" s="351">
        <v>45411</v>
      </c>
      <c r="B2138" s="350" t="s">
        <v>1810</v>
      </c>
      <c r="C2138" s="350" t="s">
        <v>274</v>
      </c>
    </row>
    <row r="2139" spans="1:3" x14ac:dyDescent="0.25">
      <c r="A2139" s="349">
        <v>49</v>
      </c>
      <c r="B2139" s="350" t="s">
        <v>2328</v>
      </c>
      <c r="C2139" s="350" t="s">
        <v>274</v>
      </c>
    </row>
    <row r="2140" spans="1:3" x14ac:dyDescent="0.25">
      <c r="A2140" s="349">
        <v>491</v>
      </c>
      <c r="B2140" s="350" t="s">
        <v>2328</v>
      </c>
      <c r="C2140" s="350" t="s">
        <v>274</v>
      </c>
    </row>
    <row r="2141" spans="1:3" x14ac:dyDescent="0.25">
      <c r="A2141" s="349">
        <v>4911</v>
      </c>
      <c r="B2141" s="350" t="s">
        <v>2328</v>
      </c>
      <c r="C2141" s="350" t="s">
        <v>274</v>
      </c>
    </row>
    <row r="2142" spans="1:3" x14ac:dyDescent="0.25">
      <c r="A2142" s="351">
        <v>49111</v>
      </c>
      <c r="B2142" s="350" t="s">
        <v>2328</v>
      </c>
      <c r="C2142" s="350" t="s">
        <v>274</v>
      </c>
    </row>
    <row r="2143" spans="1:3" x14ac:dyDescent="0.25">
      <c r="A2143" s="349">
        <v>5</v>
      </c>
      <c r="B2143" s="350" t="s">
        <v>125</v>
      </c>
      <c r="C2143" s="350" t="s">
        <v>274</v>
      </c>
    </row>
    <row r="2144" spans="1:3" x14ac:dyDescent="0.25">
      <c r="A2144" s="349">
        <v>51</v>
      </c>
      <c r="B2144" s="350" t="s">
        <v>2338</v>
      </c>
      <c r="C2144" s="350" t="s">
        <v>274</v>
      </c>
    </row>
    <row r="2145" spans="1:3" x14ac:dyDescent="0.25">
      <c r="A2145" s="349">
        <v>511</v>
      </c>
      <c r="B2145" s="350" t="s">
        <v>2339</v>
      </c>
      <c r="C2145" s="350" t="s">
        <v>2340</v>
      </c>
    </row>
    <row r="2146" spans="1:3" x14ac:dyDescent="0.25">
      <c r="A2146" s="349">
        <v>5113</v>
      </c>
      <c r="B2146" s="350" t="s">
        <v>2341</v>
      </c>
      <c r="C2146" s="350" t="s">
        <v>274</v>
      </c>
    </row>
    <row r="2147" spans="1:3" x14ac:dyDescent="0.25">
      <c r="A2147" s="351">
        <v>51131</v>
      </c>
      <c r="B2147" s="350" t="s">
        <v>2342</v>
      </c>
      <c r="C2147" s="350" t="s">
        <v>274</v>
      </c>
    </row>
    <row r="2148" spans="1:3" x14ac:dyDescent="0.25">
      <c r="A2148" s="351">
        <v>51132</v>
      </c>
      <c r="B2148" s="350" t="s">
        <v>2343</v>
      </c>
      <c r="C2148" s="350" t="s">
        <v>274</v>
      </c>
    </row>
    <row r="2149" spans="1:3" x14ac:dyDescent="0.25">
      <c r="A2149" s="349">
        <v>5114</v>
      </c>
      <c r="B2149" s="350" t="s">
        <v>2344</v>
      </c>
      <c r="C2149" s="350" t="s">
        <v>274</v>
      </c>
    </row>
    <row r="2150" spans="1:3" x14ac:dyDescent="0.25">
      <c r="A2150" s="351">
        <v>51141</v>
      </c>
      <c r="B2150" s="350" t="s">
        <v>2345</v>
      </c>
      <c r="C2150" s="350" t="s">
        <v>274</v>
      </c>
    </row>
    <row r="2151" spans="1:3" x14ac:dyDescent="0.25">
      <c r="A2151" s="351">
        <v>51142</v>
      </c>
      <c r="B2151" s="350" t="s">
        <v>2346</v>
      </c>
      <c r="C2151" s="350" t="s">
        <v>274</v>
      </c>
    </row>
    <row r="2152" spans="1:3" x14ac:dyDescent="0.25">
      <c r="A2152" s="349">
        <v>5115</v>
      </c>
      <c r="B2152" s="350" t="s">
        <v>2347</v>
      </c>
      <c r="C2152" s="350" t="s">
        <v>274</v>
      </c>
    </row>
    <row r="2153" spans="1:3" x14ac:dyDescent="0.25">
      <c r="A2153" s="351">
        <v>51151</v>
      </c>
      <c r="B2153" s="350" t="s">
        <v>2348</v>
      </c>
      <c r="C2153" s="350" t="s">
        <v>274</v>
      </c>
    </row>
    <row r="2154" spans="1:3" x14ac:dyDescent="0.25">
      <c r="A2154" s="351">
        <v>51152</v>
      </c>
      <c r="B2154" s="350" t="s">
        <v>2349</v>
      </c>
      <c r="C2154" s="350" t="s">
        <v>274</v>
      </c>
    </row>
    <row r="2155" spans="1:3" x14ac:dyDescent="0.25">
      <c r="A2155" s="349">
        <v>5116</v>
      </c>
      <c r="B2155" s="350" t="s">
        <v>2350</v>
      </c>
      <c r="C2155" s="350" t="s">
        <v>274</v>
      </c>
    </row>
    <row r="2156" spans="1:3" x14ac:dyDescent="0.25">
      <c r="A2156" s="351">
        <v>51161</v>
      </c>
      <c r="B2156" s="350" t="s">
        <v>2351</v>
      </c>
      <c r="C2156" s="350" t="s">
        <v>274</v>
      </c>
    </row>
    <row r="2157" spans="1:3" x14ac:dyDescent="0.25">
      <c r="A2157" s="351">
        <v>51162</v>
      </c>
      <c r="B2157" s="350" t="s">
        <v>2352</v>
      </c>
      <c r="C2157" s="350" t="s">
        <v>274</v>
      </c>
    </row>
    <row r="2158" spans="1:3" x14ac:dyDescent="0.25">
      <c r="A2158" s="349">
        <v>512</v>
      </c>
      <c r="B2158" s="350" t="s">
        <v>2353</v>
      </c>
      <c r="C2158" s="350" t="s">
        <v>2354</v>
      </c>
    </row>
    <row r="2159" spans="1:3" x14ac:dyDescent="0.25">
      <c r="A2159" s="349">
        <v>5121</v>
      </c>
      <c r="B2159" s="350" t="s">
        <v>2355</v>
      </c>
      <c r="C2159" s="350" t="s">
        <v>983</v>
      </c>
    </row>
    <row r="2160" spans="1:3" x14ac:dyDescent="0.25">
      <c r="A2160" s="351">
        <v>51211</v>
      </c>
      <c r="B2160" s="350" t="s">
        <v>2356</v>
      </c>
      <c r="C2160" s="350" t="s">
        <v>985</v>
      </c>
    </row>
    <row r="2161" spans="1:3" x14ac:dyDescent="0.25">
      <c r="A2161" s="351">
        <v>51212</v>
      </c>
      <c r="B2161" s="350" t="s">
        <v>2357</v>
      </c>
      <c r="C2161" s="350" t="s">
        <v>917</v>
      </c>
    </row>
    <row r="2162" spans="1:3" x14ac:dyDescent="0.25">
      <c r="A2162" s="351">
        <v>51213</v>
      </c>
      <c r="B2162" s="350" t="s">
        <v>2358</v>
      </c>
      <c r="C2162" s="350" t="s">
        <v>2359</v>
      </c>
    </row>
    <row r="2163" spans="1:3" x14ac:dyDescent="0.25">
      <c r="A2163" s="349">
        <v>5122</v>
      </c>
      <c r="B2163" s="350" t="s">
        <v>2355</v>
      </c>
      <c r="C2163" s="350" t="s">
        <v>988</v>
      </c>
    </row>
    <row r="2164" spans="1:3" x14ac:dyDescent="0.25">
      <c r="A2164" s="351">
        <v>51221</v>
      </c>
      <c r="B2164" s="350" t="s">
        <v>2360</v>
      </c>
      <c r="C2164" s="350" t="s">
        <v>985</v>
      </c>
    </row>
    <row r="2165" spans="1:3" x14ac:dyDescent="0.25">
      <c r="A2165" s="351">
        <v>51222</v>
      </c>
      <c r="B2165" s="350" t="s">
        <v>2361</v>
      </c>
      <c r="C2165" s="350" t="s">
        <v>917</v>
      </c>
    </row>
    <row r="2166" spans="1:3" x14ac:dyDescent="0.25">
      <c r="A2166" s="349">
        <v>513</v>
      </c>
      <c r="B2166" s="350" t="s">
        <v>2362</v>
      </c>
      <c r="C2166" s="350" t="s">
        <v>1229</v>
      </c>
    </row>
    <row r="2167" spans="1:3" x14ac:dyDescent="0.25">
      <c r="A2167" s="349">
        <v>5132</v>
      </c>
      <c r="B2167" s="350" t="s">
        <v>2363</v>
      </c>
      <c r="C2167" s="350" t="s">
        <v>274</v>
      </c>
    </row>
    <row r="2168" spans="1:3" x14ac:dyDescent="0.25">
      <c r="A2168" s="351">
        <v>51321</v>
      </c>
      <c r="B2168" s="350" t="s">
        <v>2364</v>
      </c>
      <c r="C2168" s="350" t="s">
        <v>274</v>
      </c>
    </row>
    <row r="2169" spans="1:3" x14ac:dyDescent="0.25">
      <c r="A2169" s="351">
        <v>51322</v>
      </c>
      <c r="B2169" s="350" t="s">
        <v>2365</v>
      </c>
      <c r="C2169" s="350" t="s">
        <v>274</v>
      </c>
    </row>
    <row r="2170" spans="1:3" x14ac:dyDescent="0.25">
      <c r="A2170" s="351">
        <v>51323</v>
      </c>
      <c r="B2170" s="350" t="s">
        <v>2366</v>
      </c>
      <c r="C2170" s="350" t="s">
        <v>995</v>
      </c>
    </row>
    <row r="2171" spans="1:3" x14ac:dyDescent="0.25">
      <c r="A2171" s="349">
        <v>5133</v>
      </c>
      <c r="B2171" s="350" t="s">
        <v>2367</v>
      </c>
      <c r="C2171" s="350" t="s">
        <v>274</v>
      </c>
    </row>
    <row r="2172" spans="1:3" x14ac:dyDescent="0.25">
      <c r="A2172" s="351">
        <v>51331</v>
      </c>
      <c r="B2172" s="350" t="s">
        <v>2368</v>
      </c>
      <c r="C2172" s="350" t="s">
        <v>274</v>
      </c>
    </row>
    <row r="2173" spans="1:3" x14ac:dyDescent="0.25">
      <c r="A2173" s="351">
        <v>51332</v>
      </c>
      <c r="B2173" s="350" t="s">
        <v>2369</v>
      </c>
      <c r="C2173" s="350" t="s">
        <v>274</v>
      </c>
    </row>
    <row r="2174" spans="1:3" x14ac:dyDescent="0.25">
      <c r="A2174" s="351">
        <v>51333</v>
      </c>
      <c r="B2174" s="350" t="s">
        <v>2370</v>
      </c>
      <c r="C2174" s="350" t="s">
        <v>995</v>
      </c>
    </row>
    <row r="2175" spans="1:3" x14ac:dyDescent="0.25">
      <c r="A2175" s="349">
        <v>5134</v>
      </c>
      <c r="B2175" s="350" t="s">
        <v>2371</v>
      </c>
      <c r="C2175" s="350" t="s">
        <v>274</v>
      </c>
    </row>
    <row r="2176" spans="1:3" x14ac:dyDescent="0.25">
      <c r="A2176" s="351">
        <v>51341</v>
      </c>
      <c r="B2176" s="350" t="s">
        <v>2372</v>
      </c>
      <c r="C2176" s="350" t="s">
        <v>985</v>
      </c>
    </row>
    <row r="2177" spans="1:3" x14ac:dyDescent="0.25">
      <c r="A2177" s="351">
        <v>51342</v>
      </c>
      <c r="B2177" s="350" t="s">
        <v>2372</v>
      </c>
      <c r="C2177" s="350" t="s">
        <v>917</v>
      </c>
    </row>
    <row r="2178" spans="1:3" x14ac:dyDescent="0.25">
      <c r="A2178" s="351">
        <v>51343</v>
      </c>
      <c r="B2178" s="350" t="s">
        <v>2373</v>
      </c>
      <c r="C2178" s="350" t="s">
        <v>995</v>
      </c>
    </row>
    <row r="2179" spans="1:3" x14ac:dyDescent="0.25">
      <c r="A2179" s="349">
        <v>514</v>
      </c>
      <c r="B2179" s="350" t="s">
        <v>2374</v>
      </c>
      <c r="C2179" s="350" t="s">
        <v>274</v>
      </c>
    </row>
    <row r="2180" spans="1:3" x14ac:dyDescent="0.25">
      <c r="A2180" s="349">
        <v>5141</v>
      </c>
      <c r="B2180" s="350" t="s">
        <v>2375</v>
      </c>
      <c r="C2180" s="350" t="s">
        <v>274</v>
      </c>
    </row>
    <row r="2181" spans="1:3" x14ac:dyDescent="0.25">
      <c r="A2181" s="351">
        <v>51411</v>
      </c>
      <c r="B2181" s="350" t="s">
        <v>2376</v>
      </c>
      <c r="C2181" s="350" t="s">
        <v>274</v>
      </c>
    </row>
    <row r="2182" spans="1:3" x14ac:dyDescent="0.25">
      <c r="A2182" s="351">
        <v>51412</v>
      </c>
      <c r="B2182" s="350" t="s">
        <v>2377</v>
      </c>
      <c r="C2182" s="350" t="s">
        <v>274</v>
      </c>
    </row>
    <row r="2183" spans="1:3" x14ac:dyDescent="0.25">
      <c r="A2183" s="351">
        <v>51413</v>
      </c>
      <c r="B2183" s="350" t="s">
        <v>2378</v>
      </c>
      <c r="C2183" s="350" t="s">
        <v>995</v>
      </c>
    </row>
    <row r="2184" spans="1:3" x14ac:dyDescent="0.25">
      <c r="A2184" s="349">
        <v>515</v>
      </c>
      <c r="B2184" s="350" t="s">
        <v>2379</v>
      </c>
      <c r="C2184" s="350" t="s">
        <v>1110</v>
      </c>
    </row>
    <row r="2185" spans="1:3" x14ac:dyDescent="0.25">
      <c r="A2185" s="349">
        <v>5153</v>
      </c>
      <c r="B2185" s="350" t="s">
        <v>2380</v>
      </c>
      <c r="C2185" s="350" t="s">
        <v>274</v>
      </c>
    </row>
    <row r="2186" spans="1:3" x14ac:dyDescent="0.25">
      <c r="A2186" s="351">
        <v>51531</v>
      </c>
      <c r="B2186" s="350" t="s">
        <v>2381</v>
      </c>
      <c r="C2186" s="350" t="s">
        <v>985</v>
      </c>
    </row>
    <row r="2187" spans="1:3" x14ac:dyDescent="0.25">
      <c r="A2187" s="351">
        <v>51532</v>
      </c>
      <c r="B2187" s="350" t="s">
        <v>2382</v>
      </c>
      <c r="C2187" s="350" t="s">
        <v>917</v>
      </c>
    </row>
    <row r="2188" spans="1:3" x14ac:dyDescent="0.25">
      <c r="A2188" s="351">
        <v>51533</v>
      </c>
      <c r="B2188" s="350" t="s">
        <v>2383</v>
      </c>
      <c r="C2188" s="350" t="s">
        <v>995</v>
      </c>
    </row>
    <row r="2189" spans="1:3" x14ac:dyDescent="0.25">
      <c r="A2189" s="349">
        <v>5154</v>
      </c>
      <c r="B2189" s="350" t="s">
        <v>2384</v>
      </c>
      <c r="C2189" s="350" t="s">
        <v>274</v>
      </c>
    </row>
    <row r="2190" spans="1:3" x14ac:dyDescent="0.25">
      <c r="A2190" s="351">
        <v>51541</v>
      </c>
      <c r="B2190" s="350" t="s">
        <v>2385</v>
      </c>
      <c r="C2190" s="350" t="s">
        <v>985</v>
      </c>
    </row>
    <row r="2191" spans="1:3" x14ac:dyDescent="0.25">
      <c r="A2191" s="351">
        <v>51542</v>
      </c>
      <c r="B2191" s="350" t="s">
        <v>2386</v>
      </c>
      <c r="C2191" s="350" t="s">
        <v>917</v>
      </c>
    </row>
    <row r="2192" spans="1:3" x14ac:dyDescent="0.25">
      <c r="A2192" s="351">
        <v>51543</v>
      </c>
      <c r="B2192" s="350" t="s">
        <v>2387</v>
      </c>
      <c r="C2192" s="350" t="s">
        <v>995</v>
      </c>
    </row>
    <row r="2193" spans="1:3" x14ac:dyDescent="0.25">
      <c r="A2193" s="349">
        <v>5155</v>
      </c>
      <c r="B2193" s="350" t="s">
        <v>2388</v>
      </c>
      <c r="C2193" s="350" t="s">
        <v>1110</v>
      </c>
    </row>
    <row r="2194" spans="1:3" x14ac:dyDescent="0.25">
      <c r="A2194" s="351">
        <v>51551</v>
      </c>
      <c r="B2194" s="350" t="s">
        <v>2389</v>
      </c>
      <c r="C2194" s="350" t="s">
        <v>985</v>
      </c>
    </row>
    <row r="2195" spans="1:3" x14ac:dyDescent="0.25">
      <c r="A2195" s="351">
        <v>51552</v>
      </c>
      <c r="B2195" s="350" t="s">
        <v>2390</v>
      </c>
      <c r="C2195" s="350" t="s">
        <v>917</v>
      </c>
    </row>
    <row r="2196" spans="1:3" x14ac:dyDescent="0.25">
      <c r="A2196" s="351">
        <v>51553</v>
      </c>
      <c r="B2196" s="350" t="s">
        <v>2391</v>
      </c>
      <c r="C2196" s="350" t="s">
        <v>995</v>
      </c>
    </row>
    <row r="2197" spans="1:3" x14ac:dyDescent="0.25">
      <c r="A2197" s="349">
        <v>5156</v>
      </c>
      <c r="B2197" s="350" t="s">
        <v>2392</v>
      </c>
      <c r="C2197" s="350" t="s">
        <v>274</v>
      </c>
    </row>
    <row r="2198" spans="1:3" x14ac:dyDescent="0.25">
      <c r="A2198" s="351">
        <v>51561</v>
      </c>
      <c r="B2198" s="350" t="s">
        <v>2393</v>
      </c>
      <c r="C2198" s="350" t="s">
        <v>274</v>
      </c>
    </row>
    <row r="2199" spans="1:3" x14ac:dyDescent="0.25">
      <c r="A2199" s="351">
        <v>51562</v>
      </c>
      <c r="B2199" s="350" t="s">
        <v>2394</v>
      </c>
      <c r="C2199" s="350" t="s">
        <v>274</v>
      </c>
    </row>
    <row r="2200" spans="1:3" x14ac:dyDescent="0.25">
      <c r="A2200" s="349">
        <v>5157</v>
      </c>
      <c r="B2200" s="350" t="s">
        <v>2395</v>
      </c>
      <c r="C2200" s="350" t="s">
        <v>274</v>
      </c>
    </row>
    <row r="2201" spans="1:3" x14ac:dyDescent="0.25">
      <c r="A2201" s="351">
        <v>51571</v>
      </c>
      <c r="B2201" s="350" t="s">
        <v>2396</v>
      </c>
      <c r="C2201" s="350" t="s">
        <v>274</v>
      </c>
    </row>
    <row r="2202" spans="1:3" x14ac:dyDescent="0.25">
      <c r="A2202" s="351">
        <v>51572</v>
      </c>
      <c r="B2202" s="350" t="s">
        <v>2397</v>
      </c>
      <c r="C2202" s="350" t="s">
        <v>274</v>
      </c>
    </row>
    <row r="2203" spans="1:3" x14ac:dyDescent="0.25">
      <c r="A2203" s="349">
        <v>5158</v>
      </c>
      <c r="B2203" s="350" t="s">
        <v>2398</v>
      </c>
      <c r="C2203" s="350" t="s">
        <v>274</v>
      </c>
    </row>
    <row r="2204" spans="1:3" x14ac:dyDescent="0.25">
      <c r="A2204" s="351">
        <v>51581</v>
      </c>
      <c r="B2204" s="350" t="s">
        <v>2399</v>
      </c>
      <c r="C2204" s="350" t="s">
        <v>274</v>
      </c>
    </row>
    <row r="2205" spans="1:3" x14ac:dyDescent="0.25">
      <c r="A2205" s="351">
        <v>51582</v>
      </c>
      <c r="B2205" s="350" t="s">
        <v>2400</v>
      </c>
      <c r="C2205" s="350" t="s">
        <v>274</v>
      </c>
    </row>
    <row r="2206" spans="1:3" x14ac:dyDescent="0.25">
      <c r="A2206" s="349">
        <v>516</v>
      </c>
      <c r="B2206" s="350" t="s">
        <v>2401</v>
      </c>
      <c r="C2206" s="350" t="s">
        <v>1110</v>
      </c>
    </row>
    <row r="2207" spans="1:3" x14ac:dyDescent="0.25">
      <c r="A2207" s="349">
        <v>5163</v>
      </c>
      <c r="B2207" s="350" t="s">
        <v>2402</v>
      </c>
      <c r="C2207" s="350" t="s">
        <v>274</v>
      </c>
    </row>
    <row r="2208" spans="1:3" x14ac:dyDescent="0.25">
      <c r="A2208" s="351">
        <v>51631</v>
      </c>
      <c r="B2208" s="350" t="s">
        <v>2403</v>
      </c>
      <c r="C2208" s="350" t="s">
        <v>985</v>
      </c>
    </row>
    <row r="2209" spans="1:3" x14ac:dyDescent="0.25">
      <c r="A2209" s="351">
        <v>51632</v>
      </c>
      <c r="B2209" s="350" t="s">
        <v>2403</v>
      </c>
      <c r="C2209" s="350" t="s">
        <v>917</v>
      </c>
    </row>
    <row r="2210" spans="1:3" x14ac:dyDescent="0.25">
      <c r="A2210" s="351">
        <v>51633</v>
      </c>
      <c r="B2210" s="350" t="s">
        <v>2404</v>
      </c>
      <c r="C2210" s="350" t="s">
        <v>995</v>
      </c>
    </row>
    <row r="2211" spans="1:3" x14ac:dyDescent="0.25">
      <c r="A2211" s="349">
        <v>5164</v>
      </c>
      <c r="B2211" s="350" t="s">
        <v>2405</v>
      </c>
      <c r="C2211" s="350" t="s">
        <v>274</v>
      </c>
    </row>
    <row r="2212" spans="1:3" x14ac:dyDescent="0.25">
      <c r="A2212" s="351">
        <v>51641</v>
      </c>
      <c r="B2212" s="350" t="s">
        <v>2406</v>
      </c>
      <c r="C2212" s="350" t="s">
        <v>274</v>
      </c>
    </row>
    <row r="2213" spans="1:3" x14ac:dyDescent="0.25">
      <c r="A2213" s="351">
        <v>51642</v>
      </c>
      <c r="B2213" s="350" t="s">
        <v>2407</v>
      </c>
      <c r="C2213" s="350" t="s">
        <v>274</v>
      </c>
    </row>
    <row r="2214" spans="1:3" x14ac:dyDescent="0.25">
      <c r="A2214" s="351">
        <v>51643</v>
      </c>
      <c r="B2214" s="350" t="s">
        <v>2408</v>
      </c>
      <c r="C2214" s="350" t="s">
        <v>274</v>
      </c>
    </row>
    <row r="2215" spans="1:3" x14ac:dyDescent="0.25">
      <c r="A2215" s="349">
        <v>5165</v>
      </c>
      <c r="B2215" s="350" t="s">
        <v>2409</v>
      </c>
      <c r="C2215" s="350" t="s">
        <v>274</v>
      </c>
    </row>
    <row r="2216" spans="1:3" x14ac:dyDescent="0.25">
      <c r="A2216" s="351">
        <v>51651</v>
      </c>
      <c r="B2216" s="350" t="s">
        <v>2410</v>
      </c>
      <c r="C2216" s="350" t="s">
        <v>274</v>
      </c>
    </row>
    <row r="2217" spans="1:3" x14ac:dyDescent="0.25">
      <c r="A2217" s="351">
        <v>51652</v>
      </c>
      <c r="B2217" s="350" t="s">
        <v>2411</v>
      </c>
      <c r="C2217" s="350" t="s">
        <v>274</v>
      </c>
    </row>
    <row r="2218" spans="1:3" x14ac:dyDescent="0.25">
      <c r="A2218" s="349">
        <v>5166</v>
      </c>
      <c r="B2218" s="350" t="s">
        <v>2412</v>
      </c>
      <c r="C2218" s="350" t="s">
        <v>274</v>
      </c>
    </row>
    <row r="2219" spans="1:3" x14ac:dyDescent="0.25">
      <c r="A2219" s="351">
        <v>51661</v>
      </c>
      <c r="B2219" s="350" t="s">
        <v>2413</v>
      </c>
      <c r="C2219" s="350" t="s">
        <v>274</v>
      </c>
    </row>
    <row r="2220" spans="1:3" x14ac:dyDescent="0.25">
      <c r="A2220" s="351">
        <v>51662</v>
      </c>
      <c r="B2220" s="350" t="s">
        <v>2414</v>
      </c>
      <c r="C2220" s="350" t="s">
        <v>274</v>
      </c>
    </row>
    <row r="2221" spans="1:3" x14ac:dyDescent="0.25">
      <c r="A2221" s="349">
        <v>517</v>
      </c>
      <c r="B2221" s="350" t="s">
        <v>2415</v>
      </c>
      <c r="C2221" s="350" t="s">
        <v>274</v>
      </c>
    </row>
    <row r="2222" spans="1:3" x14ac:dyDescent="0.25">
      <c r="A2222" s="349">
        <v>5171</v>
      </c>
      <c r="B2222" s="350" t="s">
        <v>2416</v>
      </c>
      <c r="C2222" s="350" t="s">
        <v>274</v>
      </c>
    </row>
    <row r="2223" spans="1:3" x14ac:dyDescent="0.25">
      <c r="A2223" s="351">
        <v>51711</v>
      </c>
      <c r="B2223" s="350" t="s">
        <v>2417</v>
      </c>
      <c r="C2223" s="350" t="s">
        <v>274</v>
      </c>
    </row>
    <row r="2224" spans="1:3" x14ac:dyDescent="0.25">
      <c r="A2224" s="351">
        <v>51712</v>
      </c>
      <c r="B2224" s="350" t="s">
        <v>2418</v>
      </c>
      <c r="C2224" s="350" t="s">
        <v>274</v>
      </c>
    </row>
    <row r="2225" spans="1:3" x14ac:dyDescent="0.25">
      <c r="A2225" s="349">
        <v>5172</v>
      </c>
      <c r="B2225" s="350" t="s">
        <v>2419</v>
      </c>
      <c r="C2225" s="350" t="s">
        <v>274</v>
      </c>
    </row>
    <row r="2226" spans="1:3" x14ac:dyDescent="0.25">
      <c r="A2226" s="351">
        <v>51721</v>
      </c>
      <c r="B2226" s="350" t="s">
        <v>2420</v>
      </c>
      <c r="C2226" s="350" t="s">
        <v>274</v>
      </c>
    </row>
    <row r="2227" spans="1:3" x14ac:dyDescent="0.25">
      <c r="A2227" s="351">
        <v>51722</v>
      </c>
      <c r="B2227" s="350" t="s">
        <v>2421</v>
      </c>
      <c r="C2227" s="350" t="s">
        <v>274</v>
      </c>
    </row>
    <row r="2228" spans="1:3" x14ac:dyDescent="0.25">
      <c r="A2228" s="351">
        <v>51723</v>
      </c>
      <c r="B2228" s="350" t="s">
        <v>2422</v>
      </c>
      <c r="C2228" s="350" t="s">
        <v>274</v>
      </c>
    </row>
    <row r="2229" spans="1:3" x14ac:dyDescent="0.25">
      <c r="A2229" s="349">
        <v>5173</v>
      </c>
      <c r="B2229" s="350" t="s">
        <v>2423</v>
      </c>
      <c r="C2229" s="350" t="s">
        <v>274</v>
      </c>
    </row>
    <row r="2230" spans="1:3" x14ac:dyDescent="0.25">
      <c r="A2230" s="351">
        <v>51731</v>
      </c>
      <c r="B2230" s="350" t="s">
        <v>2424</v>
      </c>
      <c r="C2230" s="350" t="s">
        <v>274</v>
      </c>
    </row>
    <row r="2231" spans="1:3" x14ac:dyDescent="0.25">
      <c r="A2231" s="351">
        <v>51732</v>
      </c>
      <c r="B2231" s="350" t="s">
        <v>2425</v>
      </c>
      <c r="C2231" s="350" t="s">
        <v>274</v>
      </c>
    </row>
    <row r="2232" spans="1:3" x14ac:dyDescent="0.25">
      <c r="A2232" s="351">
        <v>51733</v>
      </c>
      <c r="B2232" s="350" t="s">
        <v>2426</v>
      </c>
      <c r="C2232" s="350" t="s">
        <v>274</v>
      </c>
    </row>
    <row r="2233" spans="1:3" x14ac:dyDescent="0.25">
      <c r="A2233" s="349">
        <v>5174</v>
      </c>
      <c r="B2233" s="350" t="s">
        <v>2427</v>
      </c>
      <c r="C2233" s="350" t="s">
        <v>274</v>
      </c>
    </row>
    <row r="2234" spans="1:3" x14ac:dyDescent="0.25">
      <c r="A2234" s="351">
        <v>51741</v>
      </c>
      <c r="B2234" s="350" t="s">
        <v>2428</v>
      </c>
      <c r="C2234" s="350" t="s">
        <v>274</v>
      </c>
    </row>
    <row r="2235" spans="1:3" x14ac:dyDescent="0.25">
      <c r="A2235" s="351">
        <v>51742</v>
      </c>
      <c r="B2235" s="350" t="s">
        <v>2429</v>
      </c>
      <c r="C2235" s="350" t="s">
        <v>274</v>
      </c>
    </row>
    <row r="2236" spans="1:3" x14ac:dyDescent="0.25">
      <c r="A2236" s="351">
        <v>51743</v>
      </c>
      <c r="B2236" s="350" t="s">
        <v>2430</v>
      </c>
      <c r="C2236" s="350" t="s">
        <v>274</v>
      </c>
    </row>
    <row r="2237" spans="1:3" x14ac:dyDescent="0.25">
      <c r="A2237" s="349">
        <v>5175</v>
      </c>
      <c r="B2237" s="350" t="s">
        <v>2431</v>
      </c>
      <c r="C2237" s="350" t="s">
        <v>274</v>
      </c>
    </row>
    <row r="2238" spans="1:3" x14ac:dyDescent="0.25">
      <c r="A2238" s="351">
        <v>51751</v>
      </c>
      <c r="B2238" s="350" t="s">
        <v>2432</v>
      </c>
      <c r="C2238" s="350" t="s">
        <v>274</v>
      </c>
    </row>
    <row r="2239" spans="1:3" x14ac:dyDescent="0.25">
      <c r="A2239" s="351">
        <v>51752</v>
      </c>
      <c r="B2239" s="350" t="s">
        <v>2433</v>
      </c>
      <c r="C2239" s="350" t="s">
        <v>274</v>
      </c>
    </row>
    <row r="2240" spans="1:3" x14ac:dyDescent="0.25">
      <c r="A2240" s="351">
        <v>51753</v>
      </c>
      <c r="B2240" s="350" t="s">
        <v>2434</v>
      </c>
      <c r="C2240" s="350" t="s">
        <v>274</v>
      </c>
    </row>
    <row r="2241" spans="1:3" x14ac:dyDescent="0.25">
      <c r="A2241" s="349">
        <v>5176</v>
      </c>
      <c r="B2241" s="350" t="s">
        <v>2435</v>
      </c>
      <c r="C2241" s="350" t="s">
        <v>274</v>
      </c>
    </row>
    <row r="2242" spans="1:3" x14ac:dyDescent="0.25">
      <c r="A2242" s="351">
        <v>51761</v>
      </c>
      <c r="B2242" s="350" t="s">
        <v>2436</v>
      </c>
      <c r="C2242" s="350" t="s">
        <v>985</v>
      </c>
    </row>
    <row r="2243" spans="1:3" x14ac:dyDescent="0.25">
      <c r="A2243" s="351">
        <v>51762</v>
      </c>
      <c r="B2243" s="350" t="s">
        <v>2436</v>
      </c>
      <c r="C2243" s="350" t="s">
        <v>917</v>
      </c>
    </row>
    <row r="2244" spans="1:3" x14ac:dyDescent="0.25">
      <c r="A2244" s="351">
        <v>51763</v>
      </c>
      <c r="B2244" s="350" t="s">
        <v>2437</v>
      </c>
      <c r="C2244" s="350" t="s">
        <v>2359</v>
      </c>
    </row>
    <row r="2245" spans="1:3" x14ac:dyDescent="0.25">
      <c r="A2245" s="349">
        <v>5177</v>
      </c>
      <c r="B2245" s="350" t="s">
        <v>2438</v>
      </c>
      <c r="C2245" s="350" t="s">
        <v>1165</v>
      </c>
    </row>
    <row r="2246" spans="1:3" x14ac:dyDescent="0.25">
      <c r="A2246" s="351">
        <v>51771</v>
      </c>
      <c r="B2246" s="350" t="s">
        <v>2439</v>
      </c>
      <c r="C2246" s="350" t="s">
        <v>985</v>
      </c>
    </row>
    <row r="2247" spans="1:3" x14ac:dyDescent="0.25">
      <c r="A2247" s="351">
        <v>51772</v>
      </c>
      <c r="B2247" s="350" t="s">
        <v>2440</v>
      </c>
      <c r="C2247" s="350" t="s">
        <v>917</v>
      </c>
    </row>
    <row r="2248" spans="1:3" x14ac:dyDescent="0.25">
      <c r="A2248" s="351">
        <v>51773</v>
      </c>
      <c r="B2248" s="350" t="s">
        <v>2441</v>
      </c>
      <c r="C2248" s="350" t="s">
        <v>995</v>
      </c>
    </row>
    <row r="2249" spans="1:3" x14ac:dyDescent="0.25">
      <c r="A2249" s="349">
        <v>518</v>
      </c>
      <c r="B2249" s="350" t="s">
        <v>2442</v>
      </c>
      <c r="C2249" s="350" t="s">
        <v>274</v>
      </c>
    </row>
    <row r="2250" spans="1:3" x14ac:dyDescent="0.25">
      <c r="A2250" s="349">
        <v>5181</v>
      </c>
      <c r="B2250" s="350" t="s">
        <v>2443</v>
      </c>
      <c r="C2250" s="350" t="s">
        <v>2444</v>
      </c>
    </row>
    <row r="2251" spans="1:3" x14ac:dyDescent="0.25">
      <c r="A2251" s="351">
        <v>51811</v>
      </c>
      <c r="B2251" s="350" t="s">
        <v>2445</v>
      </c>
      <c r="C2251" s="350" t="s">
        <v>985</v>
      </c>
    </row>
    <row r="2252" spans="1:3" x14ac:dyDescent="0.25">
      <c r="A2252" s="351">
        <v>51812</v>
      </c>
      <c r="B2252" s="350" t="s">
        <v>2446</v>
      </c>
      <c r="C2252" s="350" t="s">
        <v>917</v>
      </c>
    </row>
    <row r="2253" spans="1:3" x14ac:dyDescent="0.25">
      <c r="A2253" s="349">
        <v>5182</v>
      </c>
      <c r="B2253" s="350" t="s">
        <v>2443</v>
      </c>
      <c r="C2253" s="350" t="s">
        <v>2447</v>
      </c>
    </row>
    <row r="2254" spans="1:3" x14ac:dyDescent="0.25">
      <c r="A2254" s="351">
        <v>51821</v>
      </c>
      <c r="B2254" s="350" t="s">
        <v>2448</v>
      </c>
      <c r="C2254" s="350" t="s">
        <v>274</v>
      </c>
    </row>
    <row r="2255" spans="1:3" x14ac:dyDescent="0.25">
      <c r="A2255" s="351">
        <v>51822</v>
      </c>
      <c r="B2255" s="350" t="s">
        <v>2449</v>
      </c>
      <c r="C2255" s="350" t="s">
        <v>917</v>
      </c>
    </row>
    <row r="2256" spans="1:3" x14ac:dyDescent="0.25">
      <c r="A2256" s="349">
        <v>5183</v>
      </c>
      <c r="B2256" s="350" t="s">
        <v>2450</v>
      </c>
      <c r="C2256" s="350" t="s">
        <v>274</v>
      </c>
    </row>
    <row r="2257" spans="1:3" x14ac:dyDescent="0.25">
      <c r="A2257" s="351">
        <v>51831</v>
      </c>
      <c r="B2257" s="350" t="s">
        <v>2451</v>
      </c>
      <c r="C2257" s="350" t="s">
        <v>274</v>
      </c>
    </row>
    <row r="2258" spans="1:3" x14ac:dyDescent="0.25">
      <c r="A2258" s="351">
        <v>51832</v>
      </c>
      <c r="B2258" s="350" t="s">
        <v>2452</v>
      </c>
      <c r="C2258" s="350" t="s">
        <v>274</v>
      </c>
    </row>
    <row r="2259" spans="1:3" x14ac:dyDescent="0.25">
      <c r="A2259" s="349">
        <v>52</v>
      </c>
      <c r="B2259" s="350" t="s">
        <v>2453</v>
      </c>
      <c r="C2259" s="350" t="s">
        <v>274</v>
      </c>
    </row>
    <row r="2260" spans="1:3" x14ac:dyDescent="0.25">
      <c r="A2260" s="349">
        <v>521</v>
      </c>
      <c r="B2260" s="350" t="s">
        <v>2454</v>
      </c>
      <c r="C2260" s="350" t="s">
        <v>274</v>
      </c>
    </row>
    <row r="2261" spans="1:3" x14ac:dyDescent="0.25">
      <c r="A2261" s="349">
        <v>5211</v>
      </c>
      <c r="B2261" s="350" t="s">
        <v>1078</v>
      </c>
      <c r="C2261" s="350" t="s">
        <v>274</v>
      </c>
    </row>
    <row r="2262" spans="1:3" x14ac:dyDescent="0.25">
      <c r="A2262" s="351">
        <v>52111</v>
      </c>
      <c r="B2262" s="350" t="s">
        <v>2455</v>
      </c>
      <c r="C2262" s="350" t="s">
        <v>274</v>
      </c>
    </row>
    <row r="2263" spans="1:3" x14ac:dyDescent="0.25">
      <c r="A2263" s="349">
        <v>5212</v>
      </c>
      <c r="B2263" s="350" t="s">
        <v>1079</v>
      </c>
      <c r="C2263" s="350" t="s">
        <v>274</v>
      </c>
    </row>
    <row r="2264" spans="1:3" x14ac:dyDescent="0.25">
      <c r="A2264" s="351">
        <v>52121</v>
      </c>
      <c r="B2264" s="350" t="s">
        <v>1079</v>
      </c>
      <c r="C2264" s="350" t="s">
        <v>274</v>
      </c>
    </row>
    <row r="2265" spans="1:3" x14ac:dyDescent="0.25">
      <c r="A2265" s="349">
        <v>522</v>
      </c>
      <c r="B2265" s="350" t="s">
        <v>2456</v>
      </c>
      <c r="C2265" s="350" t="s">
        <v>274</v>
      </c>
    </row>
    <row r="2266" spans="1:3" x14ac:dyDescent="0.25">
      <c r="A2266" s="349">
        <v>5221</v>
      </c>
      <c r="B2266" s="350" t="s">
        <v>1084</v>
      </c>
      <c r="C2266" s="350" t="s">
        <v>274</v>
      </c>
    </row>
    <row r="2267" spans="1:3" x14ac:dyDescent="0.25">
      <c r="A2267" s="351">
        <v>52212</v>
      </c>
      <c r="B2267" s="350" t="s">
        <v>1084</v>
      </c>
      <c r="C2267" s="350" t="s">
        <v>274</v>
      </c>
    </row>
    <row r="2268" spans="1:3" x14ac:dyDescent="0.25">
      <c r="A2268" s="349">
        <v>5222</v>
      </c>
      <c r="B2268" s="350" t="s">
        <v>1085</v>
      </c>
      <c r="C2268" s="350" t="s">
        <v>274</v>
      </c>
    </row>
    <row r="2269" spans="1:3" x14ac:dyDescent="0.25">
      <c r="A2269" s="351">
        <v>52222</v>
      </c>
      <c r="B2269" s="350" t="s">
        <v>1085</v>
      </c>
      <c r="C2269" s="350" t="s">
        <v>274</v>
      </c>
    </row>
    <row r="2270" spans="1:3" x14ac:dyDescent="0.25">
      <c r="A2270" s="349">
        <v>523</v>
      </c>
      <c r="B2270" s="350" t="s">
        <v>2457</v>
      </c>
      <c r="C2270" s="350" t="s">
        <v>274</v>
      </c>
    </row>
    <row r="2271" spans="1:3" x14ac:dyDescent="0.25">
      <c r="A2271" s="349">
        <v>5231</v>
      </c>
      <c r="B2271" s="350" t="s">
        <v>1087</v>
      </c>
      <c r="C2271" s="350" t="s">
        <v>274</v>
      </c>
    </row>
    <row r="2272" spans="1:3" x14ac:dyDescent="0.25">
      <c r="A2272" s="351">
        <v>52311</v>
      </c>
      <c r="B2272" s="350" t="s">
        <v>1088</v>
      </c>
      <c r="C2272" s="350" t="s">
        <v>274</v>
      </c>
    </row>
    <row r="2273" spans="1:3" x14ac:dyDescent="0.25">
      <c r="A2273" s="351">
        <v>52312</v>
      </c>
      <c r="B2273" s="350" t="s">
        <v>1089</v>
      </c>
      <c r="C2273" s="350" t="s">
        <v>274</v>
      </c>
    </row>
    <row r="2274" spans="1:3" x14ac:dyDescent="0.25">
      <c r="A2274" s="349">
        <v>5232</v>
      </c>
      <c r="B2274" s="350" t="s">
        <v>1090</v>
      </c>
      <c r="C2274" s="350" t="s">
        <v>274</v>
      </c>
    </row>
    <row r="2275" spans="1:3" x14ac:dyDescent="0.25">
      <c r="A2275" s="351">
        <v>52321</v>
      </c>
      <c r="B2275" s="350" t="s">
        <v>1091</v>
      </c>
      <c r="C2275" s="350" t="s">
        <v>274</v>
      </c>
    </row>
    <row r="2276" spans="1:3" x14ac:dyDescent="0.25">
      <c r="A2276" s="351">
        <v>52322</v>
      </c>
      <c r="B2276" s="350" t="s">
        <v>1092</v>
      </c>
      <c r="C2276" s="350" t="s">
        <v>274</v>
      </c>
    </row>
    <row r="2277" spans="1:3" x14ac:dyDescent="0.25">
      <c r="A2277" s="349">
        <v>524</v>
      </c>
      <c r="B2277" s="350" t="s">
        <v>2458</v>
      </c>
      <c r="C2277" s="350" t="s">
        <v>274</v>
      </c>
    </row>
    <row r="2278" spans="1:3" x14ac:dyDescent="0.25">
      <c r="A2278" s="349">
        <v>5241</v>
      </c>
      <c r="B2278" s="350" t="s">
        <v>1094</v>
      </c>
      <c r="C2278" s="350" t="s">
        <v>274</v>
      </c>
    </row>
    <row r="2279" spans="1:3" x14ac:dyDescent="0.25">
      <c r="A2279" s="351">
        <v>52411</v>
      </c>
      <c r="B2279" s="350" t="s">
        <v>1095</v>
      </c>
      <c r="C2279" s="350" t="s">
        <v>274</v>
      </c>
    </row>
    <row r="2280" spans="1:3" x14ac:dyDescent="0.25">
      <c r="A2280" s="351">
        <v>52412</v>
      </c>
      <c r="B2280" s="350" t="s">
        <v>1096</v>
      </c>
      <c r="C2280" s="350" t="s">
        <v>274</v>
      </c>
    </row>
    <row r="2281" spans="1:3" x14ac:dyDescent="0.25">
      <c r="A2281" s="349">
        <v>5242</v>
      </c>
      <c r="B2281" s="350" t="s">
        <v>1097</v>
      </c>
      <c r="C2281" s="350" t="s">
        <v>274</v>
      </c>
    </row>
    <row r="2282" spans="1:3" x14ac:dyDescent="0.25">
      <c r="A2282" s="351">
        <v>52421</v>
      </c>
      <c r="B2282" s="350" t="s">
        <v>1098</v>
      </c>
      <c r="C2282" s="350" t="s">
        <v>274</v>
      </c>
    </row>
    <row r="2283" spans="1:3" x14ac:dyDescent="0.25">
      <c r="A2283" s="351">
        <v>52422</v>
      </c>
      <c r="B2283" s="350" t="s">
        <v>1099</v>
      </c>
      <c r="C2283" s="350" t="s">
        <v>274</v>
      </c>
    </row>
    <row r="2284" spans="1:3" x14ac:dyDescent="0.25">
      <c r="A2284" s="349">
        <v>53</v>
      </c>
      <c r="B2284" s="350" t="s">
        <v>2459</v>
      </c>
      <c r="C2284" s="350" t="s">
        <v>274</v>
      </c>
    </row>
    <row r="2285" spans="1:3" x14ac:dyDescent="0.25">
      <c r="A2285" s="349">
        <v>531</v>
      </c>
      <c r="B2285" s="350" t="s">
        <v>2460</v>
      </c>
      <c r="C2285" s="350" t="s">
        <v>274</v>
      </c>
    </row>
    <row r="2286" spans="1:3" x14ac:dyDescent="0.25">
      <c r="A2286" s="349">
        <v>5312</v>
      </c>
      <c r="B2286" s="350" t="s">
        <v>1103</v>
      </c>
      <c r="C2286" s="350" t="s">
        <v>274</v>
      </c>
    </row>
    <row r="2287" spans="1:3" x14ac:dyDescent="0.25">
      <c r="A2287" s="351">
        <v>53122</v>
      </c>
      <c r="B2287" s="350" t="s">
        <v>1103</v>
      </c>
      <c r="C2287" s="350" t="s">
        <v>274</v>
      </c>
    </row>
    <row r="2288" spans="1:3" x14ac:dyDescent="0.25">
      <c r="A2288" s="349">
        <v>5313</v>
      </c>
      <c r="B2288" s="350" t="s">
        <v>1104</v>
      </c>
      <c r="C2288" s="350" t="s">
        <v>274</v>
      </c>
    </row>
    <row r="2289" spans="1:3" x14ac:dyDescent="0.25">
      <c r="A2289" s="351">
        <v>53132</v>
      </c>
      <c r="B2289" s="350" t="s">
        <v>1104</v>
      </c>
      <c r="C2289" s="350" t="s">
        <v>274</v>
      </c>
    </row>
    <row r="2290" spans="1:3" x14ac:dyDescent="0.25">
      <c r="A2290" s="349">
        <v>5314</v>
      </c>
      <c r="B2290" s="350" t="s">
        <v>1105</v>
      </c>
      <c r="C2290" s="350" t="s">
        <v>274</v>
      </c>
    </row>
    <row r="2291" spans="1:3" x14ac:dyDescent="0.25">
      <c r="A2291" s="351">
        <v>53142</v>
      </c>
      <c r="B2291" s="350" t="s">
        <v>1105</v>
      </c>
      <c r="C2291" s="350" t="s">
        <v>274</v>
      </c>
    </row>
    <row r="2292" spans="1:3" x14ac:dyDescent="0.25">
      <c r="A2292" s="349">
        <v>532</v>
      </c>
      <c r="B2292" s="350" t="s">
        <v>1106</v>
      </c>
      <c r="C2292" s="350" t="s">
        <v>274</v>
      </c>
    </row>
    <row r="2293" spans="1:3" x14ac:dyDescent="0.25">
      <c r="A2293" s="349">
        <v>5321</v>
      </c>
      <c r="B2293" s="350" t="s">
        <v>1106</v>
      </c>
      <c r="C2293" s="350" t="s">
        <v>274</v>
      </c>
    </row>
    <row r="2294" spans="1:3" x14ac:dyDescent="0.25">
      <c r="A2294" s="351">
        <v>53212</v>
      </c>
      <c r="B2294" s="350" t="s">
        <v>1106</v>
      </c>
      <c r="C2294" s="350" t="s">
        <v>274</v>
      </c>
    </row>
    <row r="2295" spans="1:3" x14ac:dyDescent="0.25">
      <c r="A2295" s="349">
        <v>533</v>
      </c>
      <c r="B2295" s="350" t="s">
        <v>2461</v>
      </c>
      <c r="C2295" s="350" t="s">
        <v>274</v>
      </c>
    </row>
    <row r="2296" spans="1:3" x14ac:dyDescent="0.25">
      <c r="A2296" s="349">
        <v>5331</v>
      </c>
      <c r="B2296" s="350" t="s">
        <v>2462</v>
      </c>
      <c r="C2296" s="350" t="s">
        <v>274</v>
      </c>
    </row>
    <row r="2297" spans="1:3" x14ac:dyDescent="0.25">
      <c r="A2297" s="351">
        <v>53313</v>
      </c>
      <c r="B2297" s="350" t="s">
        <v>1109</v>
      </c>
      <c r="C2297" s="350" t="s">
        <v>1110</v>
      </c>
    </row>
    <row r="2298" spans="1:3" x14ac:dyDescent="0.25">
      <c r="A2298" s="351">
        <v>53314</v>
      </c>
      <c r="B2298" s="350" t="s">
        <v>2463</v>
      </c>
      <c r="C2298" s="350" t="s">
        <v>274</v>
      </c>
    </row>
    <row r="2299" spans="1:3" x14ac:dyDescent="0.25">
      <c r="A2299" s="351">
        <v>53315</v>
      </c>
      <c r="B2299" s="350" t="s">
        <v>2464</v>
      </c>
      <c r="C2299" s="350" t="s">
        <v>274</v>
      </c>
    </row>
    <row r="2300" spans="1:3" x14ac:dyDescent="0.25">
      <c r="A2300" s="349">
        <v>5332</v>
      </c>
      <c r="B2300" s="350" t="s">
        <v>2465</v>
      </c>
      <c r="C2300" s="350" t="s">
        <v>274</v>
      </c>
    </row>
    <row r="2301" spans="1:3" x14ac:dyDescent="0.25">
      <c r="A2301" s="351">
        <v>53323</v>
      </c>
      <c r="B2301" s="350" t="s">
        <v>1115</v>
      </c>
      <c r="C2301" s="350" t="s">
        <v>274</v>
      </c>
    </row>
    <row r="2302" spans="1:3" x14ac:dyDescent="0.25">
      <c r="A2302" s="351">
        <v>53324</v>
      </c>
      <c r="B2302" s="350" t="s">
        <v>1116</v>
      </c>
      <c r="C2302" s="350" t="s">
        <v>274</v>
      </c>
    </row>
    <row r="2303" spans="1:3" x14ac:dyDescent="0.25">
      <c r="A2303" s="351">
        <v>53325</v>
      </c>
      <c r="B2303" s="350" t="s">
        <v>1117</v>
      </c>
      <c r="C2303" s="350" t="s">
        <v>274</v>
      </c>
    </row>
    <row r="2304" spans="1:3" x14ac:dyDescent="0.25">
      <c r="A2304" s="349">
        <v>534</v>
      </c>
      <c r="B2304" s="350" t="s">
        <v>1118</v>
      </c>
      <c r="C2304" s="350" t="s">
        <v>274</v>
      </c>
    </row>
    <row r="2305" spans="1:3" x14ac:dyDescent="0.25">
      <c r="A2305" s="349">
        <v>5341</v>
      </c>
      <c r="B2305" s="350" t="s">
        <v>1119</v>
      </c>
      <c r="C2305" s="350" t="s">
        <v>1110</v>
      </c>
    </row>
    <row r="2306" spans="1:3" x14ac:dyDescent="0.25">
      <c r="A2306" s="351">
        <v>53412</v>
      </c>
      <c r="B2306" s="350" t="s">
        <v>1119</v>
      </c>
      <c r="C2306" s="350" t="s">
        <v>1110</v>
      </c>
    </row>
    <row r="2307" spans="1:3" x14ac:dyDescent="0.25">
      <c r="A2307" s="349">
        <v>5342</v>
      </c>
      <c r="B2307" s="350" t="s">
        <v>1120</v>
      </c>
      <c r="C2307" s="350" t="s">
        <v>274</v>
      </c>
    </row>
    <row r="2308" spans="1:3" x14ac:dyDescent="0.25">
      <c r="A2308" s="351">
        <v>53422</v>
      </c>
      <c r="B2308" s="350" t="s">
        <v>1120</v>
      </c>
      <c r="C2308" s="350" t="s">
        <v>274</v>
      </c>
    </row>
    <row r="2309" spans="1:3" x14ac:dyDescent="0.25">
      <c r="A2309" s="349">
        <v>54</v>
      </c>
      <c r="B2309" s="350" t="s">
        <v>2466</v>
      </c>
      <c r="C2309" s="350" t="s">
        <v>274</v>
      </c>
    </row>
    <row r="2310" spans="1:3" x14ac:dyDescent="0.25">
      <c r="A2310" s="349">
        <v>541</v>
      </c>
      <c r="B2310" s="350" t="s">
        <v>2467</v>
      </c>
      <c r="C2310" s="350" t="s">
        <v>2468</v>
      </c>
    </row>
    <row r="2311" spans="1:3" x14ac:dyDescent="0.25">
      <c r="A2311" s="349">
        <v>5413</v>
      </c>
      <c r="B2311" s="350" t="s">
        <v>2469</v>
      </c>
      <c r="C2311" s="350" t="s">
        <v>274</v>
      </c>
    </row>
    <row r="2312" spans="1:3" x14ac:dyDescent="0.25">
      <c r="A2312" s="351">
        <v>54131</v>
      </c>
      <c r="B2312" s="350" t="s">
        <v>2470</v>
      </c>
      <c r="C2312" s="350" t="s">
        <v>2471</v>
      </c>
    </row>
    <row r="2313" spans="1:3" x14ac:dyDescent="0.25">
      <c r="A2313" s="351">
        <v>54132</v>
      </c>
      <c r="B2313" s="350" t="s">
        <v>2470</v>
      </c>
      <c r="C2313" s="350" t="s">
        <v>2472</v>
      </c>
    </row>
    <row r="2314" spans="1:3" x14ac:dyDescent="0.25">
      <c r="A2314" s="349">
        <v>5414</v>
      </c>
      <c r="B2314" s="350" t="s">
        <v>2473</v>
      </c>
      <c r="C2314" s="350" t="s">
        <v>274</v>
      </c>
    </row>
    <row r="2315" spans="1:3" x14ac:dyDescent="0.25">
      <c r="A2315" s="351">
        <v>54141</v>
      </c>
      <c r="B2315" s="350" t="s">
        <v>2474</v>
      </c>
      <c r="C2315" s="350" t="s">
        <v>2471</v>
      </c>
    </row>
    <row r="2316" spans="1:3" x14ac:dyDescent="0.25">
      <c r="A2316" s="351">
        <v>54142</v>
      </c>
      <c r="B2316" s="350" t="s">
        <v>2475</v>
      </c>
      <c r="C2316" s="350" t="s">
        <v>274</v>
      </c>
    </row>
    <row r="2317" spans="1:3" x14ac:dyDescent="0.25">
      <c r="A2317" s="349">
        <v>5415</v>
      </c>
      <c r="B2317" s="350" t="s">
        <v>2476</v>
      </c>
      <c r="C2317" s="350" t="s">
        <v>274</v>
      </c>
    </row>
    <row r="2318" spans="1:3" x14ac:dyDescent="0.25">
      <c r="A2318" s="351">
        <v>54151</v>
      </c>
      <c r="B2318" s="350" t="s">
        <v>2477</v>
      </c>
      <c r="C2318" s="350" t="s">
        <v>2471</v>
      </c>
    </row>
    <row r="2319" spans="1:3" x14ac:dyDescent="0.25">
      <c r="A2319" s="351">
        <v>54152</v>
      </c>
      <c r="B2319" s="350" t="s">
        <v>2478</v>
      </c>
      <c r="C2319" s="350" t="s">
        <v>274</v>
      </c>
    </row>
    <row r="2320" spans="1:3" x14ac:dyDescent="0.25">
      <c r="A2320" s="349">
        <v>5416</v>
      </c>
      <c r="B2320" s="350" t="s">
        <v>2479</v>
      </c>
      <c r="C2320" s="350" t="s">
        <v>274</v>
      </c>
    </row>
    <row r="2321" spans="1:3" x14ac:dyDescent="0.25">
      <c r="A2321" s="351">
        <v>54161</v>
      </c>
      <c r="B2321" s="350" t="s">
        <v>2480</v>
      </c>
      <c r="C2321" s="350" t="s">
        <v>2471</v>
      </c>
    </row>
    <row r="2322" spans="1:3" x14ac:dyDescent="0.25">
      <c r="A2322" s="351">
        <v>54162</v>
      </c>
      <c r="B2322" s="350" t="s">
        <v>2480</v>
      </c>
      <c r="C2322" s="350" t="s">
        <v>2472</v>
      </c>
    </row>
    <row r="2323" spans="1:3" x14ac:dyDescent="0.25">
      <c r="A2323" s="349">
        <v>542</v>
      </c>
      <c r="B2323" s="350" t="s">
        <v>2481</v>
      </c>
      <c r="C2323" s="350" t="s">
        <v>2105</v>
      </c>
    </row>
    <row r="2324" spans="1:3" x14ac:dyDescent="0.25">
      <c r="A2324" s="349">
        <v>5422</v>
      </c>
      <c r="B2324" s="350" t="s">
        <v>2482</v>
      </c>
      <c r="C2324" s="350" t="s">
        <v>1229</v>
      </c>
    </row>
    <row r="2325" spans="1:3" x14ac:dyDescent="0.25">
      <c r="A2325" s="351">
        <v>54221</v>
      </c>
      <c r="B2325" s="350" t="s">
        <v>2483</v>
      </c>
      <c r="C2325" s="350" t="s">
        <v>2471</v>
      </c>
    </row>
    <row r="2326" spans="1:3" x14ac:dyDescent="0.25">
      <c r="A2326" s="351">
        <v>54222</v>
      </c>
      <c r="B2326" s="350" t="s">
        <v>2484</v>
      </c>
      <c r="C2326" s="350" t="s">
        <v>2472</v>
      </c>
    </row>
    <row r="2327" spans="1:3" x14ac:dyDescent="0.25">
      <c r="A2327" s="351">
        <v>54223</v>
      </c>
      <c r="B2327" s="350" t="s">
        <v>2485</v>
      </c>
      <c r="C2327" s="350" t="s">
        <v>1229</v>
      </c>
    </row>
    <row r="2328" spans="1:3" x14ac:dyDescent="0.25">
      <c r="A2328" s="351">
        <v>54224</v>
      </c>
      <c r="B2328" s="350" t="s">
        <v>2486</v>
      </c>
      <c r="C2328" s="350" t="s">
        <v>1229</v>
      </c>
    </row>
    <row r="2329" spans="1:3" x14ac:dyDescent="0.25">
      <c r="A2329" s="349">
        <v>5423</v>
      </c>
      <c r="B2329" s="350" t="s">
        <v>2487</v>
      </c>
      <c r="C2329" s="350" t="s">
        <v>1229</v>
      </c>
    </row>
    <row r="2330" spans="1:3" x14ac:dyDescent="0.25">
      <c r="A2330" s="351">
        <v>54231</v>
      </c>
      <c r="B2330" s="350" t="s">
        <v>2488</v>
      </c>
      <c r="C2330" s="350" t="s">
        <v>2471</v>
      </c>
    </row>
    <row r="2331" spans="1:3" x14ac:dyDescent="0.25">
      <c r="A2331" s="351">
        <v>54232</v>
      </c>
      <c r="B2331" s="350" t="s">
        <v>2489</v>
      </c>
      <c r="C2331" s="350" t="s">
        <v>2472</v>
      </c>
    </row>
    <row r="2332" spans="1:3" x14ac:dyDescent="0.25">
      <c r="A2332" s="351">
        <v>54233</v>
      </c>
      <c r="B2332" s="350" t="s">
        <v>2490</v>
      </c>
      <c r="C2332" s="350" t="s">
        <v>1594</v>
      </c>
    </row>
    <row r="2333" spans="1:3" x14ac:dyDescent="0.25">
      <c r="A2333" s="349">
        <v>5424</v>
      </c>
      <c r="B2333" s="350" t="s">
        <v>2491</v>
      </c>
      <c r="C2333" s="350" t="s">
        <v>1229</v>
      </c>
    </row>
    <row r="2334" spans="1:3" x14ac:dyDescent="0.25">
      <c r="A2334" s="351">
        <v>54241</v>
      </c>
      <c r="B2334" s="350" t="s">
        <v>2492</v>
      </c>
      <c r="C2334" s="350" t="s">
        <v>1879</v>
      </c>
    </row>
    <row r="2335" spans="1:3" x14ac:dyDescent="0.25">
      <c r="A2335" s="351">
        <v>54242</v>
      </c>
      <c r="B2335" s="350" t="s">
        <v>2493</v>
      </c>
      <c r="C2335" s="350" t="s">
        <v>2472</v>
      </c>
    </row>
    <row r="2336" spans="1:3" x14ac:dyDescent="0.25">
      <c r="A2336" s="351">
        <v>54243</v>
      </c>
      <c r="B2336" s="350" t="s">
        <v>2494</v>
      </c>
      <c r="C2336" s="350" t="s">
        <v>1229</v>
      </c>
    </row>
    <row r="2337" spans="1:3" x14ac:dyDescent="0.25">
      <c r="A2337" s="351">
        <v>54244</v>
      </c>
      <c r="B2337" s="350" t="s">
        <v>2495</v>
      </c>
      <c r="C2337" s="350" t="s">
        <v>274</v>
      </c>
    </row>
    <row r="2338" spans="1:3" x14ac:dyDescent="0.25">
      <c r="A2338" s="349">
        <v>543</v>
      </c>
      <c r="B2338" s="350" t="s">
        <v>2496</v>
      </c>
      <c r="C2338" s="350" t="s">
        <v>1229</v>
      </c>
    </row>
    <row r="2339" spans="1:3" x14ac:dyDescent="0.25">
      <c r="A2339" s="349">
        <v>5431</v>
      </c>
      <c r="B2339" s="350" t="s">
        <v>2496</v>
      </c>
      <c r="C2339" s="350" t="s">
        <v>1229</v>
      </c>
    </row>
    <row r="2340" spans="1:3" x14ac:dyDescent="0.25">
      <c r="A2340" s="351">
        <v>54311</v>
      </c>
      <c r="B2340" s="350" t="s">
        <v>2497</v>
      </c>
      <c r="C2340" s="350" t="s">
        <v>2471</v>
      </c>
    </row>
    <row r="2341" spans="1:3" x14ac:dyDescent="0.25">
      <c r="A2341" s="351">
        <v>54312</v>
      </c>
      <c r="B2341" s="350" t="s">
        <v>2498</v>
      </c>
      <c r="C2341" s="350" t="s">
        <v>2472</v>
      </c>
    </row>
    <row r="2342" spans="1:3" x14ac:dyDescent="0.25">
      <c r="A2342" s="351">
        <v>54313</v>
      </c>
      <c r="B2342" s="350" t="s">
        <v>2499</v>
      </c>
      <c r="C2342" s="350" t="s">
        <v>274</v>
      </c>
    </row>
    <row r="2343" spans="1:3" x14ac:dyDescent="0.25">
      <c r="A2343" s="351">
        <v>54314</v>
      </c>
      <c r="B2343" s="350" t="s">
        <v>2500</v>
      </c>
      <c r="C2343" s="350" t="s">
        <v>1229</v>
      </c>
    </row>
    <row r="2344" spans="1:3" x14ac:dyDescent="0.25">
      <c r="A2344" s="349">
        <v>544</v>
      </c>
      <c r="B2344" s="350" t="s">
        <v>2501</v>
      </c>
      <c r="C2344" s="350" t="s">
        <v>1578</v>
      </c>
    </row>
    <row r="2345" spans="1:3" x14ac:dyDescent="0.25">
      <c r="A2345" s="349">
        <v>5443</v>
      </c>
      <c r="B2345" s="350" t="s">
        <v>2502</v>
      </c>
      <c r="C2345" s="350" t="s">
        <v>1110</v>
      </c>
    </row>
    <row r="2346" spans="1:3" x14ac:dyDescent="0.25">
      <c r="A2346" s="351">
        <v>54431</v>
      </c>
      <c r="B2346" s="350" t="s">
        <v>2503</v>
      </c>
      <c r="C2346" s="350" t="s">
        <v>274</v>
      </c>
    </row>
    <row r="2347" spans="1:3" x14ac:dyDescent="0.25">
      <c r="A2347" s="351">
        <v>54432</v>
      </c>
      <c r="B2347" s="350" t="s">
        <v>2504</v>
      </c>
      <c r="C2347" s="350" t="s">
        <v>2472</v>
      </c>
    </row>
    <row r="2348" spans="1:3" x14ac:dyDescent="0.25">
      <c r="A2348" s="351">
        <v>54433</v>
      </c>
      <c r="B2348" s="350" t="s">
        <v>2505</v>
      </c>
      <c r="C2348" s="350" t="s">
        <v>1110</v>
      </c>
    </row>
    <row r="2349" spans="1:3" x14ac:dyDescent="0.25">
      <c r="A2349" s="351">
        <v>54434</v>
      </c>
      <c r="B2349" s="350" t="s">
        <v>2506</v>
      </c>
      <c r="C2349" s="350" t="s">
        <v>1578</v>
      </c>
    </row>
    <row r="2350" spans="1:3" x14ac:dyDescent="0.25">
      <c r="A2350" s="349">
        <v>5444</v>
      </c>
      <c r="B2350" s="350" t="s">
        <v>2507</v>
      </c>
      <c r="C2350" s="350" t="s">
        <v>1876</v>
      </c>
    </row>
    <row r="2351" spans="1:3" x14ac:dyDescent="0.25">
      <c r="A2351" s="351">
        <v>54441</v>
      </c>
      <c r="B2351" s="350" t="s">
        <v>2508</v>
      </c>
      <c r="C2351" s="350" t="s">
        <v>1879</v>
      </c>
    </row>
    <row r="2352" spans="1:3" x14ac:dyDescent="0.25">
      <c r="A2352" s="351">
        <v>54442</v>
      </c>
      <c r="B2352" s="350" t="s">
        <v>2509</v>
      </c>
      <c r="C2352" s="350" t="s">
        <v>2510</v>
      </c>
    </row>
    <row r="2353" spans="1:3" x14ac:dyDescent="0.25">
      <c r="A2353" s="351">
        <v>54443</v>
      </c>
      <c r="B2353" s="350" t="s">
        <v>2511</v>
      </c>
      <c r="C2353" s="350" t="s">
        <v>1633</v>
      </c>
    </row>
    <row r="2354" spans="1:3" x14ac:dyDescent="0.25">
      <c r="A2354" s="349">
        <v>5445</v>
      </c>
      <c r="B2354" s="350" t="s">
        <v>2512</v>
      </c>
      <c r="C2354" s="350" t="s">
        <v>1876</v>
      </c>
    </row>
    <row r="2355" spans="1:3" x14ac:dyDescent="0.25">
      <c r="A2355" s="351">
        <v>54451</v>
      </c>
      <c r="B2355" s="350" t="s">
        <v>2513</v>
      </c>
      <c r="C2355" s="350" t="s">
        <v>2471</v>
      </c>
    </row>
    <row r="2356" spans="1:3" x14ac:dyDescent="0.25">
      <c r="A2356" s="351">
        <v>54452</v>
      </c>
      <c r="B2356" s="350" t="s">
        <v>2514</v>
      </c>
      <c r="C2356" s="350" t="s">
        <v>2515</v>
      </c>
    </row>
    <row r="2357" spans="1:3" x14ac:dyDescent="0.25">
      <c r="A2357" s="351">
        <v>54453</v>
      </c>
      <c r="B2357" s="350" t="s">
        <v>2516</v>
      </c>
      <c r="C2357" s="350" t="s">
        <v>1578</v>
      </c>
    </row>
    <row r="2358" spans="1:3" x14ac:dyDescent="0.25">
      <c r="A2358" s="351">
        <v>54454</v>
      </c>
      <c r="B2358" s="350" t="s">
        <v>2517</v>
      </c>
      <c r="C2358" s="350" t="s">
        <v>2518</v>
      </c>
    </row>
    <row r="2359" spans="1:3" x14ac:dyDescent="0.25">
      <c r="A2359" s="349">
        <v>5446</v>
      </c>
      <c r="B2359" s="350" t="s">
        <v>2519</v>
      </c>
      <c r="C2359" s="350" t="s">
        <v>274</v>
      </c>
    </row>
    <row r="2360" spans="1:3" x14ac:dyDescent="0.25">
      <c r="A2360" s="351">
        <v>54461</v>
      </c>
      <c r="B2360" s="350" t="s">
        <v>2520</v>
      </c>
      <c r="C2360" s="350" t="s">
        <v>274</v>
      </c>
    </row>
    <row r="2361" spans="1:3" x14ac:dyDescent="0.25">
      <c r="A2361" s="351">
        <v>54462</v>
      </c>
      <c r="B2361" s="350" t="s">
        <v>2521</v>
      </c>
      <c r="C2361" s="350" t="s">
        <v>2472</v>
      </c>
    </row>
    <row r="2362" spans="1:3" x14ac:dyDescent="0.25">
      <c r="A2362" s="351">
        <v>54463</v>
      </c>
      <c r="B2362" s="350" t="s">
        <v>2522</v>
      </c>
      <c r="C2362" s="350" t="s">
        <v>1904</v>
      </c>
    </row>
    <row r="2363" spans="1:3" x14ac:dyDescent="0.25">
      <c r="A2363" s="351">
        <v>54464</v>
      </c>
      <c r="B2363" s="350" t="s">
        <v>2523</v>
      </c>
      <c r="C2363" s="350" t="s">
        <v>1904</v>
      </c>
    </row>
    <row r="2364" spans="1:3" x14ac:dyDescent="0.25">
      <c r="A2364" s="349">
        <v>5447</v>
      </c>
      <c r="B2364" s="350" t="s">
        <v>2524</v>
      </c>
      <c r="C2364" s="350" t="s">
        <v>274</v>
      </c>
    </row>
    <row r="2365" spans="1:3" x14ac:dyDescent="0.25">
      <c r="A2365" s="351">
        <v>54471</v>
      </c>
      <c r="B2365" s="350" t="s">
        <v>2525</v>
      </c>
      <c r="C2365" s="350" t="s">
        <v>2471</v>
      </c>
    </row>
    <row r="2366" spans="1:3" x14ac:dyDescent="0.25">
      <c r="A2366" s="351">
        <v>54472</v>
      </c>
      <c r="B2366" s="350" t="s">
        <v>2526</v>
      </c>
      <c r="C2366" s="350" t="s">
        <v>274</v>
      </c>
    </row>
    <row r="2367" spans="1:3" x14ac:dyDescent="0.25">
      <c r="A2367" s="351">
        <v>54473</v>
      </c>
      <c r="B2367" s="350" t="s">
        <v>2527</v>
      </c>
      <c r="C2367" s="350" t="s">
        <v>1516</v>
      </c>
    </row>
    <row r="2368" spans="1:3" x14ac:dyDescent="0.25">
      <c r="A2368" s="349">
        <v>5448</v>
      </c>
      <c r="B2368" s="350" t="s">
        <v>2528</v>
      </c>
      <c r="C2368" s="350" t="s">
        <v>1904</v>
      </c>
    </row>
    <row r="2369" spans="1:3" x14ac:dyDescent="0.25">
      <c r="A2369" s="351">
        <v>54481</v>
      </c>
      <c r="B2369" s="350" t="s">
        <v>2529</v>
      </c>
      <c r="C2369" s="350" t="s">
        <v>2471</v>
      </c>
    </row>
    <row r="2370" spans="1:3" x14ac:dyDescent="0.25">
      <c r="A2370" s="351">
        <v>54482</v>
      </c>
      <c r="B2370" s="350" t="s">
        <v>2530</v>
      </c>
      <c r="C2370" s="350" t="s">
        <v>2472</v>
      </c>
    </row>
    <row r="2371" spans="1:3" x14ac:dyDescent="0.25">
      <c r="A2371" s="351">
        <v>54483</v>
      </c>
      <c r="B2371" s="350" t="s">
        <v>2531</v>
      </c>
      <c r="C2371" s="350" t="s">
        <v>1904</v>
      </c>
    </row>
    <row r="2372" spans="1:3" x14ac:dyDescent="0.25">
      <c r="A2372" s="351">
        <v>54484</v>
      </c>
      <c r="B2372" s="350" t="s">
        <v>2532</v>
      </c>
      <c r="C2372" s="350" t="s">
        <v>274</v>
      </c>
    </row>
    <row r="2373" spans="1:3" x14ac:dyDescent="0.25">
      <c r="A2373" s="349">
        <v>545</v>
      </c>
      <c r="B2373" s="350" t="s">
        <v>2533</v>
      </c>
      <c r="C2373" s="350" t="s">
        <v>1876</v>
      </c>
    </row>
    <row r="2374" spans="1:3" x14ac:dyDescent="0.25">
      <c r="A2374" s="349">
        <v>5453</v>
      </c>
      <c r="B2374" s="350" t="s">
        <v>2534</v>
      </c>
      <c r="C2374" s="350" t="s">
        <v>1110</v>
      </c>
    </row>
    <row r="2375" spans="1:3" x14ac:dyDescent="0.25">
      <c r="A2375" s="351">
        <v>54531</v>
      </c>
      <c r="B2375" s="350" t="s">
        <v>2535</v>
      </c>
      <c r="C2375" s="350" t="s">
        <v>1879</v>
      </c>
    </row>
    <row r="2376" spans="1:3" x14ac:dyDescent="0.25">
      <c r="A2376" s="351">
        <v>54532</v>
      </c>
      <c r="B2376" s="350" t="s">
        <v>2536</v>
      </c>
      <c r="C2376" s="350" t="s">
        <v>2472</v>
      </c>
    </row>
    <row r="2377" spans="1:3" x14ac:dyDescent="0.25">
      <c r="A2377" s="351">
        <v>54533</v>
      </c>
      <c r="B2377" s="350" t="s">
        <v>2537</v>
      </c>
      <c r="C2377" s="350" t="s">
        <v>1876</v>
      </c>
    </row>
    <row r="2378" spans="1:3" x14ac:dyDescent="0.25">
      <c r="A2378" s="351">
        <v>54534</v>
      </c>
      <c r="B2378" s="350" t="s">
        <v>2538</v>
      </c>
      <c r="C2378" s="350" t="s">
        <v>1578</v>
      </c>
    </row>
    <row r="2379" spans="1:3" x14ac:dyDescent="0.25">
      <c r="A2379" s="349">
        <v>5454</v>
      </c>
      <c r="B2379" s="350" t="s">
        <v>2539</v>
      </c>
      <c r="C2379" s="350" t="s">
        <v>274</v>
      </c>
    </row>
    <row r="2380" spans="1:3" x14ac:dyDescent="0.25">
      <c r="A2380" s="351">
        <v>54541</v>
      </c>
      <c r="B2380" s="350" t="s">
        <v>2540</v>
      </c>
      <c r="C2380" s="350" t="s">
        <v>274</v>
      </c>
    </row>
    <row r="2381" spans="1:3" x14ac:dyDescent="0.25">
      <c r="A2381" s="351">
        <v>54542</v>
      </c>
      <c r="B2381" s="350" t="s">
        <v>2541</v>
      </c>
      <c r="C2381" s="350" t="s">
        <v>274</v>
      </c>
    </row>
    <row r="2382" spans="1:3" x14ac:dyDescent="0.25">
      <c r="A2382" s="351">
        <v>54543</v>
      </c>
      <c r="B2382" s="350" t="s">
        <v>2542</v>
      </c>
      <c r="C2382" s="350" t="s">
        <v>274</v>
      </c>
    </row>
    <row r="2383" spans="1:3" x14ac:dyDescent="0.25">
      <c r="A2383" s="351">
        <v>54544</v>
      </c>
      <c r="B2383" s="350" t="s">
        <v>2543</v>
      </c>
      <c r="C2383" s="350" t="s">
        <v>274</v>
      </c>
    </row>
    <row r="2384" spans="1:3" x14ac:dyDescent="0.25">
      <c r="A2384" s="349">
        <v>5455</v>
      </c>
      <c r="B2384" s="350" t="s">
        <v>2544</v>
      </c>
      <c r="C2384" s="350" t="s">
        <v>274</v>
      </c>
    </row>
    <row r="2385" spans="1:3" x14ac:dyDescent="0.25">
      <c r="A2385" s="351">
        <v>54551</v>
      </c>
      <c r="B2385" s="350" t="s">
        <v>2545</v>
      </c>
      <c r="C2385" s="350" t="s">
        <v>2471</v>
      </c>
    </row>
    <row r="2386" spans="1:3" x14ac:dyDescent="0.25">
      <c r="A2386" s="351">
        <v>54552</v>
      </c>
      <c r="B2386" s="350" t="s">
        <v>2546</v>
      </c>
      <c r="C2386" s="350" t="s">
        <v>2472</v>
      </c>
    </row>
    <row r="2387" spans="1:3" x14ac:dyDescent="0.25">
      <c r="A2387" s="351">
        <v>54553</v>
      </c>
      <c r="B2387" s="350" t="s">
        <v>2547</v>
      </c>
      <c r="C2387" s="350" t="s">
        <v>1516</v>
      </c>
    </row>
    <row r="2388" spans="1:3" x14ac:dyDescent="0.25">
      <c r="A2388" s="351">
        <v>54554</v>
      </c>
      <c r="B2388" s="350" t="s">
        <v>2548</v>
      </c>
      <c r="C2388" s="350" t="s">
        <v>1516</v>
      </c>
    </row>
    <row r="2389" spans="1:3" x14ac:dyDescent="0.25">
      <c r="A2389" s="349">
        <v>5456</v>
      </c>
      <c r="B2389" s="350" t="s">
        <v>2549</v>
      </c>
      <c r="C2389" s="350" t="s">
        <v>274</v>
      </c>
    </row>
    <row r="2390" spans="1:3" x14ac:dyDescent="0.25">
      <c r="A2390" s="351">
        <v>54561</v>
      </c>
      <c r="B2390" s="350" t="s">
        <v>2550</v>
      </c>
      <c r="C2390" s="350" t="s">
        <v>274</v>
      </c>
    </row>
    <row r="2391" spans="1:3" x14ac:dyDescent="0.25">
      <c r="A2391" s="351">
        <v>54562</v>
      </c>
      <c r="B2391" s="350" t="s">
        <v>2551</v>
      </c>
      <c r="C2391" s="350" t="s">
        <v>274</v>
      </c>
    </row>
    <row r="2392" spans="1:3" x14ac:dyDescent="0.25">
      <c r="A2392" s="351">
        <v>54563</v>
      </c>
      <c r="B2392" s="350" t="s">
        <v>2552</v>
      </c>
      <c r="C2392" s="350" t="s">
        <v>274</v>
      </c>
    </row>
    <row r="2393" spans="1:3" x14ac:dyDescent="0.25">
      <c r="A2393" s="351">
        <v>54564</v>
      </c>
      <c r="B2393" s="350" t="s">
        <v>2553</v>
      </c>
      <c r="C2393" s="350" t="s">
        <v>274</v>
      </c>
    </row>
    <row r="2394" spans="1:3" x14ac:dyDescent="0.25">
      <c r="A2394" s="349">
        <v>547</v>
      </c>
      <c r="B2394" s="350" t="s">
        <v>2554</v>
      </c>
      <c r="C2394" s="350" t="s">
        <v>274</v>
      </c>
    </row>
    <row r="2395" spans="1:3" x14ac:dyDescent="0.25">
      <c r="A2395" s="349">
        <v>5471</v>
      </c>
      <c r="B2395" s="350" t="s">
        <v>2555</v>
      </c>
      <c r="C2395" s="350" t="s">
        <v>274</v>
      </c>
    </row>
    <row r="2396" spans="1:3" x14ac:dyDescent="0.25">
      <c r="A2396" s="351">
        <v>54711</v>
      </c>
      <c r="B2396" s="350" t="s">
        <v>2556</v>
      </c>
      <c r="C2396" s="350" t="s">
        <v>274</v>
      </c>
    </row>
    <row r="2397" spans="1:3" x14ac:dyDescent="0.25">
      <c r="A2397" s="351">
        <v>54712</v>
      </c>
      <c r="B2397" s="350" t="s">
        <v>2557</v>
      </c>
      <c r="C2397" s="350" t="s">
        <v>274</v>
      </c>
    </row>
    <row r="2398" spans="1:3" x14ac:dyDescent="0.25">
      <c r="A2398" s="349">
        <v>5472</v>
      </c>
      <c r="B2398" s="350" t="s">
        <v>2558</v>
      </c>
      <c r="C2398" s="350" t="s">
        <v>274</v>
      </c>
    </row>
    <row r="2399" spans="1:3" x14ac:dyDescent="0.25">
      <c r="A2399" s="351">
        <v>54721</v>
      </c>
      <c r="B2399" s="350" t="s">
        <v>2559</v>
      </c>
      <c r="C2399" s="350" t="s">
        <v>2471</v>
      </c>
    </row>
    <row r="2400" spans="1:3" x14ac:dyDescent="0.25">
      <c r="A2400" s="351">
        <v>54722</v>
      </c>
      <c r="B2400" s="350" t="s">
        <v>2560</v>
      </c>
      <c r="C2400" s="350" t="s">
        <v>274</v>
      </c>
    </row>
    <row r="2401" spans="1:3" x14ac:dyDescent="0.25">
      <c r="A2401" s="349">
        <v>5473</v>
      </c>
      <c r="B2401" s="350" t="s">
        <v>2561</v>
      </c>
      <c r="C2401" s="350" t="s">
        <v>274</v>
      </c>
    </row>
    <row r="2402" spans="1:3" x14ac:dyDescent="0.25">
      <c r="A2402" s="351">
        <v>54731</v>
      </c>
      <c r="B2402" s="350" t="s">
        <v>2562</v>
      </c>
      <c r="C2402" s="350" t="s">
        <v>274</v>
      </c>
    </row>
    <row r="2403" spans="1:3" x14ac:dyDescent="0.25">
      <c r="A2403" s="351">
        <v>54732</v>
      </c>
      <c r="B2403" s="350" t="s">
        <v>2563</v>
      </c>
      <c r="C2403" s="350" t="s">
        <v>274</v>
      </c>
    </row>
    <row r="2404" spans="1:3" x14ac:dyDescent="0.25">
      <c r="A2404" s="349">
        <v>5474</v>
      </c>
      <c r="B2404" s="350" t="s">
        <v>2564</v>
      </c>
      <c r="C2404" s="350" t="s">
        <v>274</v>
      </c>
    </row>
    <row r="2405" spans="1:3" x14ac:dyDescent="0.25">
      <c r="A2405" s="351">
        <v>54741</v>
      </c>
      <c r="B2405" s="350" t="s">
        <v>2565</v>
      </c>
      <c r="C2405" s="350" t="s">
        <v>274</v>
      </c>
    </row>
    <row r="2406" spans="1:3" x14ac:dyDescent="0.25">
      <c r="A2406" s="351">
        <v>54742</v>
      </c>
      <c r="B2406" s="350" t="s">
        <v>2566</v>
      </c>
      <c r="C2406" s="350" t="s">
        <v>274</v>
      </c>
    </row>
    <row r="2407" spans="1:3" x14ac:dyDescent="0.25">
      <c r="A2407" s="349">
        <v>5475</v>
      </c>
      <c r="B2407" s="350" t="s">
        <v>2567</v>
      </c>
      <c r="C2407" s="350" t="s">
        <v>274</v>
      </c>
    </row>
    <row r="2408" spans="1:3" x14ac:dyDescent="0.25">
      <c r="A2408" s="351">
        <v>54751</v>
      </c>
      <c r="B2408" s="350" t="s">
        <v>2568</v>
      </c>
      <c r="C2408" s="350" t="s">
        <v>2471</v>
      </c>
    </row>
    <row r="2409" spans="1:3" x14ac:dyDescent="0.25">
      <c r="A2409" s="351">
        <v>54752</v>
      </c>
      <c r="B2409" s="350" t="s">
        <v>2568</v>
      </c>
      <c r="C2409" s="350" t="s">
        <v>2472</v>
      </c>
    </row>
    <row r="2410" spans="1:3" x14ac:dyDescent="0.25">
      <c r="A2410" s="349">
        <v>5476</v>
      </c>
      <c r="B2410" s="350" t="s">
        <v>2569</v>
      </c>
      <c r="C2410" s="350" t="s">
        <v>1165</v>
      </c>
    </row>
    <row r="2411" spans="1:3" x14ac:dyDescent="0.25">
      <c r="A2411" s="351">
        <v>54761</v>
      </c>
      <c r="B2411" s="350" t="s">
        <v>2570</v>
      </c>
      <c r="C2411" s="350" t="s">
        <v>1879</v>
      </c>
    </row>
    <row r="2412" spans="1:3" x14ac:dyDescent="0.25">
      <c r="A2412" s="351">
        <v>54762</v>
      </c>
      <c r="B2412" s="350" t="s">
        <v>2571</v>
      </c>
      <c r="C2412" s="350" t="s">
        <v>2515</v>
      </c>
    </row>
    <row r="2413" spans="1:3" x14ac:dyDescent="0.25">
      <c r="A2413" s="349">
        <v>5477</v>
      </c>
      <c r="B2413" s="350" t="s">
        <v>2572</v>
      </c>
      <c r="C2413" s="350" t="s">
        <v>2131</v>
      </c>
    </row>
    <row r="2414" spans="1:3" x14ac:dyDescent="0.25">
      <c r="A2414" s="351">
        <v>54771</v>
      </c>
      <c r="B2414" s="350" t="s">
        <v>2573</v>
      </c>
      <c r="C2414" s="350" t="s">
        <v>2574</v>
      </c>
    </row>
    <row r="2415" spans="1:3" x14ac:dyDescent="0.25">
      <c r="A2415" s="351">
        <v>54772</v>
      </c>
      <c r="B2415" s="350" t="s">
        <v>2575</v>
      </c>
      <c r="C2415" s="350" t="s">
        <v>2515</v>
      </c>
    </row>
    <row r="2416" spans="1:3" x14ac:dyDescent="0.25">
      <c r="A2416" s="349">
        <v>55</v>
      </c>
      <c r="B2416" s="350" t="s">
        <v>2576</v>
      </c>
      <c r="C2416" s="350" t="s">
        <v>274</v>
      </c>
    </row>
    <row r="2417" spans="1:3" x14ac:dyDescent="0.25">
      <c r="A2417" s="349">
        <v>551</v>
      </c>
      <c r="B2417" s="350" t="s">
        <v>2577</v>
      </c>
      <c r="C2417" s="350" t="s">
        <v>274</v>
      </c>
    </row>
    <row r="2418" spans="1:3" x14ac:dyDescent="0.25">
      <c r="A2418" s="349">
        <v>5511</v>
      </c>
      <c r="B2418" s="350" t="s">
        <v>2578</v>
      </c>
      <c r="C2418" s="350" t="s">
        <v>274</v>
      </c>
    </row>
    <row r="2419" spans="1:3" x14ac:dyDescent="0.25">
      <c r="A2419" s="351">
        <v>55111</v>
      </c>
      <c r="B2419" s="350" t="s">
        <v>2578</v>
      </c>
      <c r="C2419" s="350" t="s">
        <v>274</v>
      </c>
    </row>
    <row r="2420" spans="1:3" x14ac:dyDescent="0.25">
      <c r="A2420" s="349">
        <v>5512</v>
      </c>
      <c r="B2420" s="350" t="s">
        <v>2579</v>
      </c>
      <c r="C2420" s="350" t="s">
        <v>274</v>
      </c>
    </row>
    <row r="2421" spans="1:3" x14ac:dyDescent="0.25">
      <c r="A2421" s="351">
        <v>55121</v>
      </c>
      <c r="B2421" s="350" t="s">
        <v>2579</v>
      </c>
      <c r="C2421" s="350" t="s">
        <v>274</v>
      </c>
    </row>
    <row r="2422" spans="1:3" x14ac:dyDescent="0.25">
      <c r="A2422" s="349">
        <v>552</v>
      </c>
      <c r="B2422" s="350" t="s">
        <v>2580</v>
      </c>
      <c r="C2422" s="350" t="s">
        <v>274</v>
      </c>
    </row>
    <row r="2423" spans="1:3" x14ac:dyDescent="0.25">
      <c r="A2423" s="349">
        <v>5521</v>
      </c>
      <c r="B2423" s="350" t="s">
        <v>2581</v>
      </c>
      <c r="C2423" s="350" t="s">
        <v>274</v>
      </c>
    </row>
    <row r="2424" spans="1:3" x14ac:dyDescent="0.25">
      <c r="A2424" s="351">
        <v>55212</v>
      </c>
      <c r="B2424" s="350" t="s">
        <v>2581</v>
      </c>
      <c r="C2424" s="350" t="s">
        <v>274</v>
      </c>
    </row>
    <row r="2425" spans="1:3" x14ac:dyDescent="0.25">
      <c r="A2425" s="349">
        <v>5522</v>
      </c>
      <c r="B2425" s="350" t="s">
        <v>2582</v>
      </c>
      <c r="C2425" s="350" t="s">
        <v>274</v>
      </c>
    </row>
    <row r="2426" spans="1:3" x14ac:dyDescent="0.25">
      <c r="A2426" s="351">
        <v>55222</v>
      </c>
      <c r="B2426" s="350" t="s">
        <v>2582</v>
      </c>
      <c r="C2426" s="350" t="s">
        <v>274</v>
      </c>
    </row>
    <row r="2427" spans="1:3" x14ac:dyDescent="0.25">
      <c r="A2427" s="349">
        <v>553</v>
      </c>
      <c r="B2427" s="350" t="s">
        <v>2583</v>
      </c>
      <c r="C2427" s="350" t="s">
        <v>274</v>
      </c>
    </row>
    <row r="2428" spans="1:3" x14ac:dyDescent="0.25">
      <c r="A2428" s="349">
        <v>5531</v>
      </c>
      <c r="B2428" s="350" t="s">
        <v>2584</v>
      </c>
      <c r="C2428" s="350" t="s">
        <v>274</v>
      </c>
    </row>
    <row r="2429" spans="1:3" x14ac:dyDescent="0.25">
      <c r="A2429" s="351">
        <v>55311</v>
      </c>
      <c r="B2429" s="350" t="s">
        <v>2585</v>
      </c>
      <c r="C2429" s="350" t="s">
        <v>1879</v>
      </c>
    </row>
    <row r="2430" spans="1:3" x14ac:dyDescent="0.25">
      <c r="A2430" s="351">
        <v>55312</v>
      </c>
      <c r="B2430" s="350" t="s">
        <v>2586</v>
      </c>
      <c r="C2430" s="350" t="s">
        <v>274</v>
      </c>
    </row>
    <row r="2431" spans="1:3" x14ac:dyDescent="0.25">
      <c r="A2431" s="349">
        <v>5532</v>
      </c>
      <c r="B2431" s="350" t="s">
        <v>2587</v>
      </c>
      <c r="C2431" s="350" t="s">
        <v>988</v>
      </c>
    </row>
    <row r="2432" spans="1:3" x14ac:dyDescent="0.25">
      <c r="A2432" s="351">
        <v>55321</v>
      </c>
      <c r="B2432" s="350" t="s">
        <v>2588</v>
      </c>
      <c r="C2432" s="350" t="s">
        <v>1863</v>
      </c>
    </row>
    <row r="2433" spans="1:3" x14ac:dyDescent="0.25">
      <c r="A2433" s="351">
        <v>55322</v>
      </c>
      <c r="B2433" s="350" t="s">
        <v>2589</v>
      </c>
      <c r="C2433" s="350" t="s">
        <v>1864</v>
      </c>
    </row>
    <row r="2434" spans="1:3" x14ac:dyDescent="0.25">
      <c r="A2434" s="349">
        <v>59</v>
      </c>
      <c r="B2434" s="350" t="s">
        <v>2590</v>
      </c>
      <c r="C2434" s="350" t="s">
        <v>274</v>
      </c>
    </row>
    <row r="2435" spans="1:3" x14ac:dyDescent="0.25">
      <c r="A2435" s="349">
        <v>591</v>
      </c>
      <c r="B2435" s="350" t="s">
        <v>2590</v>
      </c>
      <c r="C2435" s="350" t="s">
        <v>274</v>
      </c>
    </row>
    <row r="2436" spans="1:3" x14ac:dyDescent="0.25">
      <c r="A2436" s="349">
        <v>5911</v>
      </c>
      <c r="B2436" s="350" t="s">
        <v>2590</v>
      </c>
      <c r="C2436" s="350" t="s">
        <v>274</v>
      </c>
    </row>
    <row r="2437" spans="1:3" x14ac:dyDescent="0.25">
      <c r="A2437" s="351">
        <v>59111</v>
      </c>
      <c r="B2437" s="350" t="s">
        <v>2590</v>
      </c>
      <c r="C2437" s="350" t="s">
        <v>274</v>
      </c>
    </row>
    <row r="2438" spans="1:3" x14ac:dyDescent="0.25">
      <c r="A2438" s="349">
        <v>6</v>
      </c>
      <c r="B2438" s="350" t="s">
        <v>2591</v>
      </c>
      <c r="C2438" s="350" t="s">
        <v>274</v>
      </c>
    </row>
    <row r="2439" spans="1:3" x14ac:dyDescent="0.25">
      <c r="A2439" s="349">
        <v>61</v>
      </c>
      <c r="B2439" s="350" t="s">
        <v>2592</v>
      </c>
      <c r="C2439" s="350" t="s">
        <v>274</v>
      </c>
    </row>
    <row r="2440" spans="1:3" x14ac:dyDescent="0.25">
      <c r="A2440" s="349">
        <v>611</v>
      </c>
      <c r="B2440" s="350" t="s">
        <v>1124</v>
      </c>
      <c r="C2440" s="350" t="s">
        <v>274</v>
      </c>
    </row>
    <row r="2441" spans="1:3" x14ac:dyDescent="0.25">
      <c r="A2441" s="349">
        <v>6111</v>
      </c>
      <c r="B2441" s="350" t="s">
        <v>1125</v>
      </c>
      <c r="C2441" s="350" t="s">
        <v>274</v>
      </c>
    </row>
    <row r="2442" spans="1:3" x14ac:dyDescent="0.25">
      <c r="A2442" s="351">
        <v>61111</v>
      </c>
      <c r="B2442" s="350" t="s">
        <v>2593</v>
      </c>
      <c r="C2442" s="350" t="s">
        <v>2594</v>
      </c>
    </row>
    <row r="2443" spans="1:3" x14ac:dyDescent="0.25">
      <c r="A2443" s="351">
        <v>61112</v>
      </c>
      <c r="B2443" s="350" t="s">
        <v>2595</v>
      </c>
      <c r="C2443" s="350" t="s">
        <v>2596</v>
      </c>
    </row>
    <row r="2444" spans="1:3" x14ac:dyDescent="0.25">
      <c r="A2444" s="349">
        <v>6112</v>
      </c>
      <c r="B2444" s="350" t="s">
        <v>1126</v>
      </c>
      <c r="C2444" s="350" t="s">
        <v>274</v>
      </c>
    </row>
    <row r="2445" spans="1:3" x14ac:dyDescent="0.25">
      <c r="A2445" s="351">
        <v>61121</v>
      </c>
      <c r="B2445" s="350" t="s">
        <v>2597</v>
      </c>
      <c r="C2445" s="350" t="s">
        <v>2598</v>
      </c>
    </row>
    <row r="2446" spans="1:3" x14ac:dyDescent="0.25">
      <c r="A2446" s="351">
        <v>61122</v>
      </c>
      <c r="B2446" s="350" t="s">
        <v>2599</v>
      </c>
      <c r="C2446" s="350" t="s">
        <v>2600</v>
      </c>
    </row>
    <row r="2447" spans="1:3" x14ac:dyDescent="0.25">
      <c r="A2447" s="351">
        <v>61123</v>
      </c>
      <c r="B2447" s="350" t="s">
        <v>2601</v>
      </c>
      <c r="C2447" s="350" t="s">
        <v>2602</v>
      </c>
    </row>
    <row r="2448" spans="1:3" x14ac:dyDescent="0.25">
      <c r="A2448" s="351">
        <v>61124</v>
      </c>
      <c r="B2448" s="350" t="s">
        <v>2603</v>
      </c>
      <c r="C2448" s="350" t="s">
        <v>2604</v>
      </c>
    </row>
    <row r="2449" spans="1:3" x14ac:dyDescent="0.25">
      <c r="A2449" s="349">
        <v>6113</v>
      </c>
      <c r="B2449" s="350" t="s">
        <v>1127</v>
      </c>
      <c r="C2449" s="350" t="s">
        <v>274</v>
      </c>
    </row>
    <row r="2450" spans="1:3" x14ac:dyDescent="0.25">
      <c r="A2450" s="351">
        <v>61131</v>
      </c>
      <c r="B2450" s="350" t="s">
        <v>1127</v>
      </c>
      <c r="C2450" s="350" t="s">
        <v>274</v>
      </c>
    </row>
    <row r="2451" spans="1:3" x14ac:dyDescent="0.25">
      <c r="A2451" s="351">
        <v>61132</v>
      </c>
      <c r="B2451" s="350" t="s">
        <v>2605</v>
      </c>
      <c r="C2451" s="350" t="s">
        <v>2606</v>
      </c>
    </row>
    <row r="2452" spans="1:3" x14ac:dyDescent="0.25">
      <c r="A2452" s="351">
        <v>61133</v>
      </c>
      <c r="B2452" s="350" t="s">
        <v>2607</v>
      </c>
      <c r="C2452" s="350" t="s">
        <v>274</v>
      </c>
    </row>
    <row r="2453" spans="1:3" x14ac:dyDescent="0.25">
      <c r="A2453" s="351">
        <v>61134</v>
      </c>
      <c r="B2453" s="350" t="s">
        <v>2608</v>
      </c>
      <c r="C2453" s="350" t="s">
        <v>274</v>
      </c>
    </row>
    <row r="2454" spans="1:3" x14ac:dyDescent="0.25">
      <c r="A2454" s="349">
        <v>6114</v>
      </c>
      <c r="B2454" s="350" t="s">
        <v>1128</v>
      </c>
      <c r="C2454" s="350" t="s">
        <v>274</v>
      </c>
    </row>
    <row r="2455" spans="1:3" x14ac:dyDescent="0.25">
      <c r="A2455" s="351">
        <v>61141</v>
      </c>
      <c r="B2455" s="350" t="s">
        <v>2609</v>
      </c>
      <c r="C2455" s="350" t="s">
        <v>274</v>
      </c>
    </row>
    <row r="2456" spans="1:3" x14ac:dyDescent="0.25">
      <c r="A2456" s="351">
        <v>61142</v>
      </c>
      <c r="B2456" s="350" t="s">
        <v>2610</v>
      </c>
      <c r="C2456" s="350" t="s">
        <v>274</v>
      </c>
    </row>
    <row r="2457" spans="1:3" x14ac:dyDescent="0.25">
      <c r="A2457" s="351">
        <v>61143</v>
      </c>
      <c r="B2457" s="350" t="s">
        <v>2611</v>
      </c>
      <c r="C2457" s="350" t="s">
        <v>274</v>
      </c>
    </row>
    <row r="2458" spans="1:3" x14ac:dyDescent="0.25">
      <c r="A2458" s="351">
        <v>61144</v>
      </c>
      <c r="B2458" s="350" t="s">
        <v>2612</v>
      </c>
      <c r="C2458" s="350" t="s">
        <v>2613</v>
      </c>
    </row>
    <row r="2459" spans="1:3" x14ac:dyDescent="0.25">
      <c r="A2459" s="351">
        <v>61145</v>
      </c>
      <c r="B2459" s="350" t="s">
        <v>2614</v>
      </c>
      <c r="C2459" s="350" t="s">
        <v>274</v>
      </c>
    </row>
    <row r="2460" spans="1:3" x14ac:dyDescent="0.25">
      <c r="A2460" s="349">
        <v>6115</v>
      </c>
      <c r="B2460" s="350" t="s">
        <v>1129</v>
      </c>
      <c r="C2460" s="350" t="s">
        <v>274</v>
      </c>
    </row>
    <row r="2461" spans="1:3" x14ac:dyDescent="0.25">
      <c r="A2461" s="351">
        <v>61151</v>
      </c>
      <c r="B2461" s="350" t="s">
        <v>1129</v>
      </c>
      <c r="C2461" s="350" t="s">
        <v>274</v>
      </c>
    </row>
    <row r="2462" spans="1:3" x14ac:dyDescent="0.25">
      <c r="A2462" s="349">
        <v>6116</v>
      </c>
      <c r="B2462" s="350" t="s">
        <v>1130</v>
      </c>
      <c r="C2462" s="350" t="s">
        <v>1131</v>
      </c>
    </row>
    <row r="2463" spans="1:3" x14ac:dyDescent="0.25">
      <c r="A2463" s="351">
        <v>61161</v>
      </c>
      <c r="B2463" s="350" t="s">
        <v>1130</v>
      </c>
      <c r="C2463" s="350" t="s">
        <v>1131</v>
      </c>
    </row>
    <row r="2464" spans="1:3" x14ac:dyDescent="0.25">
      <c r="A2464" s="349">
        <v>6117</v>
      </c>
      <c r="B2464" s="350" t="s">
        <v>2615</v>
      </c>
      <c r="C2464" s="350" t="s">
        <v>274</v>
      </c>
    </row>
    <row r="2465" spans="1:3" x14ac:dyDescent="0.25">
      <c r="A2465" s="351">
        <v>61171</v>
      </c>
      <c r="B2465" s="350" t="s">
        <v>2615</v>
      </c>
      <c r="C2465" s="350" t="s">
        <v>274</v>
      </c>
    </row>
    <row r="2466" spans="1:3" x14ac:dyDescent="0.25">
      <c r="A2466" s="349">
        <v>6119</v>
      </c>
      <c r="B2466" s="350" t="s">
        <v>1132</v>
      </c>
      <c r="C2466" s="350" t="s">
        <v>274</v>
      </c>
    </row>
    <row r="2467" spans="1:3" x14ac:dyDescent="0.25">
      <c r="A2467" s="351">
        <v>61191</v>
      </c>
      <c r="B2467" s="350" t="s">
        <v>1132</v>
      </c>
      <c r="C2467" s="350" t="s">
        <v>274</v>
      </c>
    </row>
    <row r="2468" spans="1:3" x14ac:dyDescent="0.25">
      <c r="A2468" s="349">
        <v>612</v>
      </c>
      <c r="B2468" s="350" t="s">
        <v>1133</v>
      </c>
      <c r="C2468" s="350" t="s">
        <v>274</v>
      </c>
    </row>
    <row r="2469" spans="1:3" x14ac:dyDescent="0.25">
      <c r="A2469" s="349">
        <v>6121</v>
      </c>
      <c r="B2469" s="350" t="s">
        <v>1134</v>
      </c>
      <c r="C2469" s="350" t="s">
        <v>274</v>
      </c>
    </row>
    <row r="2470" spans="1:3" x14ac:dyDescent="0.25">
      <c r="A2470" s="351">
        <v>61211</v>
      </c>
      <c r="B2470" s="350" t="s">
        <v>1133</v>
      </c>
      <c r="C2470" s="350" t="s">
        <v>274</v>
      </c>
    </row>
    <row r="2471" spans="1:3" x14ac:dyDescent="0.25">
      <c r="A2471" s="349">
        <v>6122</v>
      </c>
      <c r="B2471" s="350" t="s">
        <v>1135</v>
      </c>
      <c r="C2471" s="350" t="s">
        <v>274</v>
      </c>
    </row>
    <row r="2472" spans="1:3" x14ac:dyDescent="0.25">
      <c r="A2472" s="351">
        <v>61221</v>
      </c>
      <c r="B2472" s="350" t="s">
        <v>2616</v>
      </c>
      <c r="C2472" s="350" t="s">
        <v>2617</v>
      </c>
    </row>
    <row r="2473" spans="1:3" x14ac:dyDescent="0.25">
      <c r="A2473" s="351">
        <v>61222</v>
      </c>
      <c r="B2473" s="350" t="s">
        <v>2618</v>
      </c>
      <c r="C2473" s="350" t="s">
        <v>274</v>
      </c>
    </row>
    <row r="2474" spans="1:3" x14ac:dyDescent="0.25">
      <c r="A2474" s="349">
        <v>6123</v>
      </c>
      <c r="B2474" s="350" t="s">
        <v>1136</v>
      </c>
      <c r="C2474" s="350" t="s">
        <v>274</v>
      </c>
    </row>
    <row r="2475" spans="1:3" x14ac:dyDescent="0.25">
      <c r="A2475" s="351">
        <v>61231</v>
      </c>
      <c r="B2475" s="350" t="s">
        <v>2619</v>
      </c>
      <c r="C2475" s="350" t="s">
        <v>274</v>
      </c>
    </row>
    <row r="2476" spans="1:3" x14ac:dyDescent="0.25">
      <c r="A2476" s="351">
        <v>61232</v>
      </c>
      <c r="B2476" s="350" t="s">
        <v>2620</v>
      </c>
      <c r="C2476" s="350" t="s">
        <v>274</v>
      </c>
    </row>
    <row r="2477" spans="1:3" x14ac:dyDescent="0.25">
      <c r="A2477" s="349">
        <v>6124</v>
      </c>
      <c r="B2477" s="350" t="s">
        <v>1137</v>
      </c>
      <c r="C2477" s="350" t="s">
        <v>274</v>
      </c>
    </row>
    <row r="2478" spans="1:3" x14ac:dyDescent="0.25">
      <c r="A2478" s="351">
        <v>61241</v>
      </c>
      <c r="B2478" s="350" t="s">
        <v>1137</v>
      </c>
      <c r="C2478" s="350" t="s">
        <v>274</v>
      </c>
    </row>
    <row r="2479" spans="1:3" x14ac:dyDescent="0.25">
      <c r="A2479" s="349">
        <v>6125</v>
      </c>
      <c r="B2479" s="350" t="s">
        <v>2621</v>
      </c>
      <c r="C2479" s="350" t="s">
        <v>274</v>
      </c>
    </row>
    <row r="2480" spans="1:3" x14ac:dyDescent="0.25">
      <c r="A2480" s="351">
        <v>61251</v>
      </c>
      <c r="B2480" s="350" t="s">
        <v>2621</v>
      </c>
      <c r="C2480" s="350" t="s">
        <v>274</v>
      </c>
    </row>
    <row r="2481" spans="1:3" x14ac:dyDescent="0.25">
      <c r="A2481" s="349">
        <v>613</v>
      </c>
      <c r="B2481" s="350" t="s">
        <v>1138</v>
      </c>
      <c r="C2481" s="350" t="s">
        <v>274</v>
      </c>
    </row>
    <row r="2482" spans="1:3" x14ac:dyDescent="0.25">
      <c r="A2482" s="349">
        <v>6131</v>
      </c>
      <c r="B2482" s="350" t="s">
        <v>1139</v>
      </c>
      <c r="C2482" s="350" t="s">
        <v>274</v>
      </c>
    </row>
    <row r="2483" spans="1:3" x14ac:dyDescent="0.25">
      <c r="A2483" s="351">
        <v>61314</v>
      </c>
      <c r="B2483" s="350" t="s">
        <v>2622</v>
      </c>
      <c r="C2483" s="350" t="s">
        <v>274</v>
      </c>
    </row>
    <row r="2484" spans="1:3" x14ac:dyDescent="0.25">
      <c r="A2484" s="351">
        <v>61315</v>
      </c>
      <c r="B2484" s="350" t="s">
        <v>2623</v>
      </c>
      <c r="C2484" s="350" t="s">
        <v>274</v>
      </c>
    </row>
    <row r="2485" spans="1:3" x14ac:dyDescent="0.25">
      <c r="A2485" s="351">
        <v>61319</v>
      </c>
      <c r="B2485" s="350" t="s">
        <v>2624</v>
      </c>
      <c r="C2485" s="350" t="s">
        <v>274</v>
      </c>
    </row>
    <row r="2486" spans="1:3" x14ac:dyDescent="0.25">
      <c r="A2486" s="349">
        <v>6132</v>
      </c>
      <c r="B2486" s="350" t="s">
        <v>1140</v>
      </c>
      <c r="C2486" s="350" t="s">
        <v>274</v>
      </c>
    </row>
    <row r="2487" spans="1:3" x14ac:dyDescent="0.25">
      <c r="A2487" s="351">
        <v>61321</v>
      </c>
      <c r="B2487" s="350" t="s">
        <v>2625</v>
      </c>
      <c r="C2487" s="350" t="s">
        <v>274</v>
      </c>
    </row>
    <row r="2488" spans="1:3" x14ac:dyDescent="0.25">
      <c r="A2488" s="349">
        <v>6133</v>
      </c>
      <c r="B2488" s="350" t="s">
        <v>1141</v>
      </c>
      <c r="C2488" s="350" t="s">
        <v>274</v>
      </c>
    </row>
    <row r="2489" spans="1:3" x14ac:dyDescent="0.25">
      <c r="A2489" s="351">
        <v>61331</v>
      </c>
      <c r="B2489" s="350" t="s">
        <v>2626</v>
      </c>
      <c r="C2489" s="350" t="s">
        <v>274</v>
      </c>
    </row>
    <row r="2490" spans="1:3" x14ac:dyDescent="0.25">
      <c r="A2490" s="351">
        <v>61332</v>
      </c>
      <c r="B2490" s="350" t="s">
        <v>2627</v>
      </c>
      <c r="C2490" s="350" t="s">
        <v>274</v>
      </c>
    </row>
    <row r="2491" spans="1:3" x14ac:dyDescent="0.25">
      <c r="A2491" s="349">
        <v>6134</v>
      </c>
      <c r="B2491" s="350" t="s">
        <v>1142</v>
      </c>
      <c r="C2491" s="350" t="s">
        <v>274</v>
      </c>
    </row>
    <row r="2492" spans="1:3" x14ac:dyDescent="0.25">
      <c r="A2492" s="351">
        <v>61341</v>
      </c>
      <c r="B2492" s="350" t="s">
        <v>2628</v>
      </c>
      <c r="C2492" s="350" t="s">
        <v>274</v>
      </c>
    </row>
    <row r="2493" spans="1:3" x14ac:dyDescent="0.25">
      <c r="A2493" s="351">
        <v>61342</v>
      </c>
      <c r="B2493" s="350" t="s">
        <v>2629</v>
      </c>
      <c r="C2493" s="350" t="s">
        <v>274</v>
      </c>
    </row>
    <row r="2494" spans="1:3" x14ac:dyDescent="0.25">
      <c r="A2494" s="349">
        <v>6135</v>
      </c>
      <c r="B2494" s="350" t="s">
        <v>1143</v>
      </c>
      <c r="C2494" s="350" t="s">
        <v>274</v>
      </c>
    </row>
    <row r="2495" spans="1:3" x14ac:dyDescent="0.25">
      <c r="A2495" s="351">
        <v>61359</v>
      </c>
      <c r="B2495" s="350" t="s">
        <v>1143</v>
      </c>
      <c r="C2495" s="350" t="s">
        <v>274</v>
      </c>
    </row>
    <row r="2496" spans="1:3" x14ac:dyDescent="0.25">
      <c r="A2496" s="349">
        <v>614</v>
      </c>
      <c r="B2496" s="350" t="s">
        <v>1144</v>
      </c>
      <c r="C2496" s="350" t="s">
        <v>274</v>
      </c>
    </row>
    <row r="2497" spans="1:3" x14ac:dyDescent="0.25">
      <c r="A2497" s="349">
        <v>6141</v>
      </c>
      <c r="B2497" s="350" t="s">
        <v>1145</v>
      </c>
      <c r="C2497" s="350" t="s">
        <v>274</v>
      </c>
    </row>
    <row r="2498" spans="1:3" x14ac:dyDescent="0.25">
      <c r="A2498" s="351">
        <v>61411</v>
      </c>
      <c r="B2498" s="350" t="s">
        <v>1145</v>
      </c>
      <c r="C2498" s="350" t="s">
        <v>274</v>
      </c>
    </row>
    <row r="2499" spans="1:3" x14ac:dyDescent="0.25">
      <c r="A2499" s="351">
        <v>61412</v>
      </c>
      <c r="B2499" s="350" t="s">
        <v>2630</v>
      </c>
      <c r="C2499" s="350" t="s">
        <v>274</v>
      </c>
    </row>
    <row r="2500" spans="1:3" x14ac:dyDescent="0.25">
      <c r="A2500" s="351">
        <v>61413</v>
      </c>
      <c r="B2500" s="350" t="s">
        <v>2631</v>
      </c>
      <c r="C2500" s="350" t="s">
        <v>274</v>
      </c>
    </row>
    <row r="2501" spans="1:3" x14ac:dyDescent="0.25">
      <c r="A2501" s="351">
        <v>61414</v>
      </c>
      <c r="B2501" s="350" t="s">
        <v>2632</v>
      </c>
      <c r="C2501" s="350" t="s">
        <v>274</v>
      </c>
    </row>
    <row r="2502" spans="1:3" x14ac:dyDescent="0.25">
      <c r="A2502" s="351">
        <v>61415</v>
      </c>
      <c r="B2502" s="350" t="s">
        <v>2633</v>
      </c>
      <c r="C2502" s="350" t="s">
        <v>274</v>
      </c>
    </row>
    <row r="2503" spans="1:3" x14ac:dyDescent="0.25">
      <c r="A2503" s="349">
        <v>6142</v>
      </c>
      <c r="B2503" s="350" t="s">
        <v>1146</v>
      </c>
      <c r="C2503" s="350" t="s">
        <v>274</v>
      </c>
    </row>
    <row r="2504" spans="1:3" x14ac:dyDescent="0.25">
      <c r="A2504" s="351">
        <v>61421</v>
      </c>
      <c r="B2504" s="350" t="s">
        <v>2634</v>
      </c>
      <c r="C2504" s="350" t="s">
        <v>274</v>
      </c>
    </row>
    <row r="2505" spans="1:3" x14ac:dyDescent="0.25">
      <c r="A2505" s="351">
        <v>61422</v>
      </c>
      <c r="B2505" s="350" t="s">
        <v>2635</v>
      </c>
      <c r="C2505" s="350" t="s">
        <v>2636</v>
      </c>
    </row>
    <row r="2506" spans="1:3" x14ac:dyDescent="0.25">
      <c r="A2506" s="351">
        <v>61424</v>
      </c>
      <c r="B2506" s="350" t="s">
        <v>2637</v>
      </c>
      <c r="C2506" s="350" t="s">
        <v>274</v>
      </c>
    </row>
    <row r="2507" spans="1:3" x14ac:dyDescent="0.25">
      <c r="A2507" s="349">
        <v>6143</v>
      </c>
      <c r="B2507" s="350" t="s">
        <v>1147</v>
      </c>
      <c r="C2507" s="350" t="s">
        <v>274</v>
      </c>
    </row>
    <row r="2508" spans="1:3" x14ac:dyDescent="0.25">
      <c r="A2508" s="351">
        <v>61431</v>
      </c>
      <c r="B2508" s="350" t="s">
        <v>2638</v>
      </c>
      <c r="C2508" s="350" t="s">
        <v>2639</v>
      </c>
    </row>
    <row r="2509" spans="1:3" x14ac:dyDescent="0.25">
      <c r="A2509" s="351">
        <v>61432</v>
      </c>
      <c r="B2509" s="350" t="s">
        <v>2640</v>
      </c>
      <c r="C2509" s="350" t="s">
        <v>274</v>
      </c>
    </row>
    <row r="2510" spans="1:3" x14ac:dyDescent="0.25">
      <c r="A2510" s="351">
        <v>61433</v>
      </c>
      <c r="B2510" s="350" t="s">
        <v>2641</v>
      </c>
      <c r="C2510" s="350" t="s">
        <v>274</v>
      </c>
    </row>
    <row r="2511" spans="1:3" x14ac:dyDescent="0.25">
      <c r="A2511" s="351">
        <v>61434</v>
      </c>
      <c r="B2511" s="350" t="s">
        <v>2642</v>
      </c>
      <c r="C2511" s="350" t="s">
        <v>274</v>
      </c>
    </row>
    <row r="2512" spans="1:3" x14ac:dyDescent="0.25">
      <c r="A2512" s="351">
        <v>61435</v>
      </c>
      <c r="B2512" s="350" t="s">
        <v>2643</v>
      </c>
      <c r="C2512" s="350" t="s">
        <v>274</v>
      </c>
    </row>
    <row r="2513" spans="1:3" x14ac:dyDescent="0.25">
      <c r="A2513" s="351">
        <v>61436</v>
      </c>
      <c r="B2513" s="350" t="s">
        <v>2644</v>
      </c>
      <c r="C2513" s="350" t="s">
        <v>274</v>
      </c>
    </row>
    <row r="2514" spans="1:3" x14ac:dyDescent="0.25">
      <c r="A2514" s="351">
        <v>61437</v>
      </c>
      <c r="B2514" s="350" t="s">
        <v>2645</v>
      </c>
      <c r="C2514" s="350" t="s">
        <v>274</v>
      </c>
    </row>
    <row r="2515" spans="1:3" x14ac:dyDescent="0.25">
      <c r="A2515" s="351">
        <v>61438</v>
      </c>
      <c r="B2515" s="350" t="s">
        <v>2646</v>
      </c>
      <c r="C2515" s="350" t="s">
        <v>274</v>
      </c>
    </row>
    <row r="2516" spans="1:3" x14ac:dyDescent="0.25">
      <c r="A2516" s="349">
        <v>6145</v>
      </c>
      <c r="B2516" s="350" t="s">
        <v>1148</v>
      </c>
      <c r="C2516" s="350" t="s">
        <v>274</v>
      </c>
    </row>
    <row r="2517" spans="1:3" x14ac:dyDescent="0.25">
      <c r="A2517" s="351">
        <v>61451</v>
      </c>
      <c r="B2517" s="350" t="s">
        <v>2647</v>
      </c>
      <c r="C2517" s="350" t="s">
        <v>274</v>
      </c>
    </row>
    <row r="2518" spans="1:3" x14ac:dyDescent="0.25">
      <c r="A2518" s="351">
        <v>61452</v>
      </c>
      <c r="B2518" s="350" t="s">
        <v>2648</v>
      </c>
      <c r="C2518" s="350" t="s">
        <v>274</v>
      </c>
    </row>
    <row r="2519" spans="1:3" x14ac:dyDescent="0.25">
      <c r="A2519" s="351">
        <v>61453</v>
      </c>
      <c r="B2519" s="350" t="s">
        <v>2649</v>
      </c>
      <c r="C2519" s="350" t="s">
        <v>274</v>
      </c>
    </row>
    <row r="2520" spans="1:3" x14ac:dyDescent="0.25">
      <c r="A2520" s="351">
        <v>61459</v>
      </c>
      <c r="B2520" s="350" t="s">
        <v>2650</v>
      </c>
      <c r="C2520" s="350" t="s">
        <v>274</v>
      </c>
    </row>
    <row r="2521" spans="1:3" x14ac:dyDescent="0.25">
      <c r="A2521" s="349">
        <v>6146</v>
      </c>
      <c r="B2521" s="350" t="s">
        <v>1149</v>
      </c>
      <c r="C2521" s="350" t="s">
        <v>274</v>
      </c>
    </row>
    <row r="2522" spans="1:3" x14ac:dyDescent="0.25">
      <c r="A2522" s="351">
        <v>61469</v>
      </c>
      <c r="B2522" s="350" t="s">
        <v>2651</v>
      </c>
      <c r="C2522" s="350" t="s">
        <v>274</v>
      </c>
    </row>
    <row r="2523" spans="1:3" x14ac:dyDescent="0.25">
      <c r="A2523" s="349">
        <v>6147</v>
      </c>
      <c r="B2523" s="350" t="s">
        <v>1150</v>
      </c>
      <c r="C2523" s="350" t="s">
        <v>274</v>
      </c>
    </row>
    <row r="2524" spans="1:3" x14ac:dyDescent="0.25">
      <c r="A2524" s="351">
        <v>61471</v>
      </c>
      <c r="B2524" s="350" t="s">
        <v>2652</v>
      </c>
      <c r="C2524" s="350" t="s">
        <v>274</v>
      </c>
    </row>
    <row r="2525" spans="1:3" x14ac:dyDescent="0.25">
      <c r="A2525" s="351">
        <v>61472</v>
      </c>
      <c r="B2525" s="350" t="s">
        <v>2653</v>
      </c>
      <c r="C2525" s="350" t="s">
        <v>274</v>
      </c>
    </row>
    <row r="2526" spans="1:3" x14ac:dyDescent="0.25">
      <c r="A2526" s="351">
        <v>61473</v>
      </c>
      <c r="B2526" s="350" t="s">
        <v>2654</v>
      </c>
      <c r="C2526" s="350" t="s">
        <v>274</v>
      </c>
    </row>
    <row r="2527" spans="1:3" x14ac:dyDescent="0.25">
      <c r="A2527" s="351">
        <v>61479</v>
      </c>
      <c r="B2527" s="350" t="s">
        <v>2655</v>
      </c>
      <c r="C2527" s="350" t="s">
        <v>274</v>
      </c>
    </row>
    <row r="2528" spans="1:3" x14ac:dyDescent="0.25">
      <c r="A2528" s="349">
        <v>6148</v>
      </c>
      <c r="B2528" s="350" t="s">
        <v>1151</v>
      </c>
      <c r="C2528" s="350" t="s">
        <v>274</v>
      </c>
    </row>
    <row r="2529" spans="1:3" x14ac:dyDescent="0.25">
      <c r="A2529" s="351">
        <v>61481</v>
      </c>
      <c r="B2529" s="350" t="s">
        <v>2656</v>
      </c>
      <c r="C2529" s="350" t="s">
        <v>274</v>
      </c>
    </row>
    <row r="2530" spans="1:3" x14ac:dyDescent="0.25">
      <c r="A2530" s="351">
        <v>61482</v>
      </c>
      <c r="B2530" s="350" t="s">
        <v>2657</v>
      </c>
      <c r="C2530" s="350" t="s">
        <v>274</v>
      </c>
    </row>
    <row r="2531" spans="1:3" x14ac:dyDescent="0.25">
      <c r="A2531" s="351">
        <v>61483</v>
      </c>
      <c r="B2531" s="350" t="s">
        <v>2658</v>
      </c>
      <c r="C2531" s="350" t="s">
        <v>274</v>
      </c>
    </row>
    <row r="2532" spans="1:3" x14ac:dyDescent="0.25">
      <c r="A2532" s="351">
        <v>61484</v>
      </c>
      <c r="B2532" s="350" t="s">
        <v>2659</v>
      </c>
      <c r="C2532" s="350" t="s">
        <v>274</v>
      </c>
    </row>
    <row r="2533" spans="1:3" x14ac:dyDescent="0.25">
      <c r="A2533" s="351">
        <v>61485</v>
      </c>
      <c r="B2533" s="350" t="s">
        <v>2660</v>
      </c>
      <c r="C2533" s="350" t="s">
        <v>274</v>
      </c>
    </row>
    <row r="2534" spans="1:3" x14ac:dyDescent="0.25">
      <c r="A2534" s="351">
        <v>61489</v>
      </c>
      <c r="B2534" s="350" t="s">
        <v>2661</v>
      </c>
      <c r="C2534" s="350" t="s">
        <v>274</v>
      </c>
    </row>
    <row r="2535" spans="1:3" x14ac:dyDescent="0.25">
      <c r="A2535" s="349">
        <v>615</v>
      </c>
      <c r="B2535" s="350" t="s">
        <v>1152</v>
      </c>
      <c r="C2535" s="350" t="s">
        <v>274</v>
      </c>
    </row>
    <row r="2536" spans="1:3" x14ac:dyDescent="0.25">
      <c r="A2536" s="349">
        <v>6151</v>
      </c>
      <c r="B2536" s="350" t="s">
        <v>1153</v>
      </c>
      <c r="C2536" s="350" t="s">
        <v>274</v>
      </c>
    </row>
    <row r="2537" spans="1:3" x14ac:dyDescent="0.25">
      <c r="A2537" s="351">
        <v>61511</v>
      </c>
      <c r="B2537" s="350" t="s">
        <v>2662</v>
      </c>
      <c r="C2537" s="350" t="s">
        <v>274</v>
      </c>
    </row>
    <row r="2538" spans="1:3" x14ac:dyDescent="0.25">
      <c r="A2538" s="351">
        <v>61512</v>
      </c>
      <c r="B2538" s="350" t="s">
        <v>2663</v>
      </c>
      <c r="C2538" s="350" t="s">
        <v>274</v>
      </c>
    </row>
    <row r="2539" spans="1:3" x14ac:dyDescent="0.25">
      <c r="A2539" s="349">
        <v>6152</v>
      </c>
      <c r="B2539" s="350" t="s">
        <v>1154</v>
      </c>
      <c r="C2539" s="350" t="s">
        <v>274</v>
      </c>
    </row>
    <row r="2540" spans="1:3" x14ac:dyDescent="0.25">
      <c r="A2540" s="351">
        <v>61529</v>
      </c>
      <c r="B2540" s="350" t="s">
        <v>1154</v>
      </c>
      <c r="C2540" s="350" t="s">
        <v>274</v>
      </c>
    </row>
    <row r="2541" spans="1:3" x14ac:dyDescent="0.25">
      <c r="A2541" s="349">
        <v>616</v>
      </c>
      <c r="B2541" s="350" t="s">
        <v>1155</v>
      </c>
      <c r="C2541" s="350" t="s">
        <v>274</v>
      </c>
    </row>
    <row r="2542" spans="1:3" x14ac:dyDescent="0.25">
      <c r="A2542" s="349">
        <v>6161</v>
      </c>
      <c r="B2542" s="350" t="s">
        <v>1156</v>
      </c>
      <c r="C2542" s="350" t="s">
        <v>274</v>
      </c>
    </row>
    <row r="2543" spans="1:3" x14ac:dyDescent="0.25">
      <c r="A2543" s="351">
        <v>61611</v>
      </c>
      <c r="B2543" s="350" t="s">
        <v>1156</v>
      </c>
      <c r="C2543" s="350" t="s">
        <v>274</v>
      </c>
    </row>
    <row r="2544" spans="1:3" x14ac:dyDescent="0.25">
      <c r="A2544" s="349">
        <v>6162</v>
      </c>
      <c r="B2544" s="350" t="s">
        <v>1157</v>
      </c>
      <c r="C2544" s="350" t="s">
        <v>274</v>
      </c>
    </row>
    <row r="2545" spans="1:3" x14ac:dyDescent="0.25">
      <c r="A2545" s="351">
        <v>61621</v>
      </c>
      <c r="B2545" s="350" t="s">
        <v>1157</v>
      </c>
      <c r="C2545" s="350" t="s">
        <v>274</v>
      </c>
    </row>
    <row r="2546" spans="1:3" x14ac:dyDescent="0.25">
      <c r="A2546" s="349">
        <v>6163</v>
      </c>
      <c r="B2546" s="350" t="s">
        <v>1158</v>
      </c>
      <c r="C2546" s="350" t="s">
        <v>274</v>
      </c>
    </row>
    <row r="2547" spans="1:3" x14ac:dyDescent="0.25">
      <c r="A2547" s="351">
        <v>61631</v>
      </c>
      <c r="B2547" s="350" t="s">
        <v>2664</v>
      </c>
      <c r="C2547" s="350" t="s">
        <v>274</v>
      </c>
    </row>
    <row r="2548" spans="1:3" x14ac:dyDescent="0.25">
      <c r="A2548" s="351">
        <v>61632</v>
      </c>
      <c r="B2548" s="350" t="s">
        <v>2665</v>
      </c>
      <c r="C2548" s="350" t="s">
        <v>274</v>
      </c>
    </row>
    <row r="2549" spans="1:3" x14ac:dyDescent="0.25">
      <c r="A2549" s="351">
        <v>61639</v>
      </c>
      <c r="B2549" s="350" t="s">
        <v>1158</v>
      </c>
      <c r="C2549" s="350" t="s">
        <v>274</v>
      </c>
    </row>
    <row r="2550" spans="1:3" x14ac:dyDescent="0.25">
      <c r="A2550" s="349">
        <v>62</v>
      </c>
      <c r="B2550" s="350" t="s">
        <v>2666</v>
      </c>
      <c r="C2550" s="350" t="s">
        <v>274</v>
      </c>
    </row>
    <row r="2551" spans="1:3" x14ac:dyDescent="0.25">
      <c r="A2551" s="349">
        <v>621</v>
      </c>
      <c r="B2551" s="350" t="s">
        <v>2667</v>
      </c>
      <c r="C2551" s="350" t="s">
        <v>274</v>
      </c>
    </row>
    <row r="2552" spans="1:3" x14ac:dyDescent="0.25">
      <c r="A2552" s="349">
        <v>6211</v>
      </c>
      <c r="B2552" s="350" t="s">
        <v>71</v>
      </c>
      <c r="C2552" s="350" t="s">
        <v>274</v>
      </c>
    </row>
    <row r="2553" spans="1:3" x14ac:dyDescent="0.25">
      <c r="A2553" s="351">
        <v>62111</v>
      </c>
      <c r="B2553" s="350" t="s">
        <v>71</v>
      </c>
      <c r="C2553" s="350" t="s">
        <v>274</v>
      </c>
    </row>
    <row r="2554" spans="1:3" x14ac:dyDescent="0.25">
      <c r="A2554" s="349">
        <v>6212</v>
      </c>
      <c r="B2554" s="350" t="s">
        <v>1160</v>
      </c>
      <c r="C2554" s="350" t="s">
        <v>274</v>
      </c>
    </row>
    <row r="2555" spans="1:3" x14ac:dyDescent="0.25">
      <c r="A2555" s="351">
        <v>62121</v>
      </c>
      <c r="B2555" s="350" t="s">
        <v>1160</v>
      </c>
      <c r="C2555" s="350" t="s">
        <v>274</v>
      </c>
    </row>
    <row r="2556" spans="1:3" x14ac:dyDescent="0.25">
      <c r="A2556" s="349">
        <v>622</v>
      </c>
      <c r="B2556" s="350" t="s">
        <v>1161</v>
      </c>
      <c r="C2556" s="350" t="s">
        <v>274</v>
      </c>
    </row>
    <row r="2557" spans="1:3" x14ac:dyDescent="0.25">
      <c r="A2557" s="349">
        <v>6221</v>
      </c>
      <c r="B2557" s="350" t="s">
        <v>1161</v>
      </c>
      <c r="C2557" s="350" t="s">
        <v>274</v>
      </c>
    </row>
    <row r="2558" spans="1:3" x14ac:dyDescent="0.25">
      <c r="A2558" s="351">
        <v>62211</v>
      </c>
      <c r="B2558" s="350" t="s">
        <v>1161</v>
      </c>
      <c r="C2558" s="350" t="s">
        <v>274</v>
      </c>
    </row>
    <row r="2559" spans="1:3" x14ac:dyDescent="0.25">
      <c r="A2559" s="349">
        <v>623</v>
      </c>
      <c r="B2559" s="350" t="s">
        <v>1162</v>
      </c>
      <c r="C2559" s="350" t="s">
        <v>274</v>
      </c>
    </row>
    <row r="2560" spans="1:3" x14ac:dyDescent="0.25">
      <c r="A2560" s="349">
        <v>6232</v>
      </c>
      <c r="B2560" s="350" t="s">
        <v>1163</v>
      </c>
      <c r="C2560" s="350" t="s">
        <v>274</v>
      </c>
    </row>
    <row r="2561" spans="1:3" x14ac:dyDescent="0.25">
      <c r="A2561" s="351">
        <v>62321</v>
      </c>
      <c r="B2561" s="350" t="s">
        <v>1163</v>
      </c>
      <c r="C2561" s="350" t="s">
        <v>274</v>
      </c>
    </row>
    <row r="2562" spans="1:3" x14ac:dyDescent="0.25">
      <c r="A2562" s="351">
        <v>62322</v>
      </c>
      <c r="B2562" s="350" t="s">
        <v>2668</v>
      </c>
      <c r="C2562" s="350" t="s">
        <v>274</v>
      </c>
    </row>
    <row r="2563" spans="1:3" x14ac:dyDescent="0.25">
      <c r="A2563" s="349">
        <v>63</v>
      </c>
      <c r="B2563" s="350" t="s">
        <v>2669</v>
      </c>
      <c r="C2563" s="350" t="s">
        <v>274</v>
      </c>
    </row>
    <row r="2564" spans="1:3" x14ac:dyDescent="0.25">
      <c r="A2564" s="349">
        <v>631</v>
      </c>
      <c r="B2564" s="350" t="s">
        <v>2670</v>
      </c>
      <c r="C2564" s="350" t="s">
        <v>274</v>
      </c>
    </row>
    <row r="2565" spans="1:3" x14ac:dyDescent="0.25">
      <c r="A2565" s="349">
        <v>6311</v>
      </c>
      <c r="B2565" s="350" t="s">
        <v>2671</v>
      </c>
      <c r="C2565" s="350" t="s">
        <v>274</v>
      </c>
    </row>
    <row r="2566" spans="1:3" x14ac:dyDescent="0.25">
      <c r="A2566" s="351">
        <v>63111</v>
      </c>
      <c r="B2566" s="350" t="s">
        <v>2672</v>
      </c>
      <c r="C2566" s="350" t="s">
        <v>274</v>
      </c>
    </row>
    <row r="2567" spans="1:3" x14ac:dyDescent="0.25">
      <c r="A2567" s="351">
        <v>63112</v>
      </c>
      <c r="B2567" s="350" t="s">
        <v>2673</v>
      </c>
      <c r="C2567" s="350" t="s">
        <v>274</v>
      </c>
    </row>
    <row r="2568" spans="1:3" x14ac:dyDescent="0.25">
      <c r="A2568" s="349">
        <v>6312</v>
      </c>
      <c r="B2568" s="350" t="s">
        <v>2674</v>
      </c>
      <c r="C2568" s="350" t="s">
        <v>274</v>
      </c>
    </row>
    <row r="2569" spans="1:3" x14ac:dyDescent="0.25">
      <c r="A2569" s="351">
        <v>63121</v>
      </c>
      <c r="B2569" s="350" t="s">
        <v>2675</v>
      </c>
      <c r="C2569" s="350" t="s">
        <v>274</v>
      </c>
    </row>
    <row r="2570" spans="1:3" x14ac:dyDescent="0.25">
      <c r="A2570" s="351">
        <v>63122</v>
      </c>
      <c r="B2570" s="350" t="s">
        <v>2676</v>
      </c>
      <c r="C2570" s="350" t="s">
        <v>274</v>
      </c>
    </row>
    <row r="2571" spans="1:3" x14ac:dyDescent="0.25">
      <c r="A2571" s="349">
        <v>632</v>
      </c>
      <c r="B2571" s="350" t="s">
        <v>2677</v>
      </c>
      <c r="C2571" s="350" t="s">
        <v>274</v>
      </c>
    </row>
    <row r="2572" spans="1:3" x14ac:dyDescent="0.25">
      <c r="A2572" s="349">
        <v>6321</v>
      </c>
      <c r="B2572" s="350" t="s">
        <v>2678</v>
      </c>
      <c r="C2572" s="350" t="s">
        <v>274</v>
      </c>
    </row>
    <row r="2573" spans="1:3" x14ac:dyDescent="0.25">
      <c r="A2573" s="351">
        <v>63211</v>
      </c>
      <c r="B2573" s="350" t="s">
        <v>2678</v>
      </c>
      <c r="C2573" s="350" t="s">
        <v>274</v>
      </c>
    </row>
    <row r="2574" spans="1:3" x14ac:dyDescent="0.25">
      <c r="A2574" s="349">
        <v>6322</v>
      </c>
      <c r="B2574" s="350" t="s">
        <v>2679</v>
      </c>
      <c r="C2574" s="350" t="s">
        <v>274</v>
      </c>
    </row>
    <row r="2575" spans="1:3" x14ac:dyDescent="0.25">
      <c r="A2575" s="351">
        <v>63221</v>
      </c>
      <c r="B2575" s="350" t="s">
        <v>2679</v>
      </c>
      <c r="C2575" s="350" t="s">
        <v>274</v>
      </c>
    </row>
    <row r="2576" spans="1:3" x14ac:dyDescent="0.25">
      <c r="A2576" s="349">
        <v>6323</v>
      </c>
      <c r="B2576" s="350" t="s">
        <v>2680</v>
      </c>
      <c r="C2576" s="350" t="s">
        <v>274</v>
      </c>
    </row>
    <row r="2577" spans="1:3" x14ac:dyDescent="0.25">
      <c r="A2577" s="351">
        <v>63231</v>
      </c>
      <c r="B2577" s="350" t="s">
        <v>2680</v>
      </c>
      <c r="C2577" s="350" t="s">
        <v>274</v>
      </c>
    </row>
    <row r="2578" spans="1:3" x14ac:dyDescent="0.25">
      <c r="A2578" s="349">
        <v>6324</v>
      </c>
      <c r="B2578" s="350" t="s">
        <v>2681</v>
      </c>
      <c r="C2578" s="350" t="s">
        <v>274</v>
      </c>
    </row>
    <row r="2579" spans="1:3" x14ac:dyDescent="0.25">
      <c r="A2579" s="351">
        <v>632415761</v>
      </c>
      <c r="B2579" s="350" t="s">
        <v>2682</v>
      </c>
      <c r="C2579" s="350" t="s">
        <v>2683</v>
      </c>
    </row>
    <row r="2580" spans="1:3" x14ac:dyDescent="0.25">
      <c r="A2580" s="349">
        <v>633</v>
      </c>
      <c r="B2580" s="350" t="s">
        <v>2684</v>
      </c>
      <c r="C2580" s="350" t="s">
        <v>274</v>
      </c>
    </row>
    <row r="2581" spans="1:3" x14ac:dyDescent="0.25">
      <c r="A2581" s="349">
        <v>6331</v>
      </c>
      <c r="B2581" s="350" t="s">
        <v>2685</v>
      </c>
      <c r="C2581" s="350" t="s">
        <v>274</v>
      </c>
    </row>
    <row r="2582" spans="1:3" x14ac:dyDescent="0.25">
      <c r="A2582" s="351">
        <v>63311</v>
      </c>
      <c r="B2582" s="350" t="s">
        <v>2686</v>
      </c>
      <c r="C2582" s="350" t="s">
        <v>274</v>
      </c>
    </row>
    <row r="2583" spans="1:3" x14ac:dyDescent="0.25">
      <c r="A2583" s="351">
        <v>63312</v>
      </c>
      <c r="B2583" s="350" t="s">
        <v>2687</v>
      </c>
      <c r="C2583" s="350" t="s">
        <v>274</v>
      </c>
    </row>
    <row r="2584" spans="1:3" x14ac:dyDescent="0.25">
      <c r="A2584" s="351">
        <v>63313</v>
      </c>
      <c r="B2584" s="350" t="s">
        <v>2688</v>
      </c>
      <c r="C2584" s="350" t="s">
        <v>274</v>
      </c>
    </row>
    <row r="2585" spans="1:3" x14ac:dyDescent="0.25">
      <c r="A2585" s="351">
        <v>63314</v>
      </c>
      <c r="B2585" s="350" t="s">
        <v>2689</v>
      </c>
      <c r="C2585" s="350" t="s">
        <v>274</v>
      </c>
    </row>
    <row r="2586" spans="1:3" x14ac:dyDescent="0.25">
      <c r="A2586" s="349">
        <v>6332</v>
      </c>
      <c r="B2586" s="350" t="s">
        <v>2690</v>
      </c>
      <c r="C2586" s="350" t="s">
        <v>274</v>
      </c>
    </row>
    <row r="2587" spans="1:3" x14ac:dyDescent="0.25">
      <c r="A2587" s="351">
        <v>63321</v>
      </c>
      <c r="B2587" s="350" t="s">
        <v>2691</v>
      </c>
      <c r="C2587" s="350" t="s">
        <v>274</v>
      </c>
    </row>
    <row r="2588" spans="1:3" x14ac:dyDescent="0.25">
      <c r="A2588" s="351">
        <v>63322</v>
      </c>
      <c r="B2588" s="350" t="s">
        <v>2692</v>
      </c>
      <c r="C2588" s="350" t="s">
        <v>274</v>
      </c>
    </row>
    <row r="2589" spans="1:3" x14ac:dyDescent="0.25">
      <c r="A2589" s="351">
        <v>63323</v>
      </c>
      <c r="B2589" s="350" t="s">
        <v>2693</v>
      </c>
      <c r="C2589" s="350" t="s">
        <v>274</v>
      </c>
    </row>
    <row r="2590" spans="1:3" x14ac:dyDescent="0.25">
      <c r="A2590" s="351">
        <v>63324</v>
      </c>
      <c r="B2590" s="350" t="s">
        <v>2694</v>
      </c>
      <c r="C2590" s="350" t="s">
        <v>274</v>
      </c>
    </row>
    <row r="2591" spans="1:3" x14ac:dyDescent="0.25">
      <c r="A2591" s="349">
        <v>634</v>
      </c>
      <c r="B2591" s="350" t="s">
        <v>2695</v>
      </c>
      <c r="C2591" s="350" t="s">
        <v>274</v>
      </c>
    </row>
    <row r="2592" spans="1:3" x14ac:dyDescent="0.25">
      <c r="A2592" s="349">
        <v>6341</v>
      </c>
      <c r="B2592" s="350" t="s">
        <v>2696</v>
      </c>
      <c r="C2592" s="350" t="s">
        <v>274</v>
      </c>
    </row>
    <row r="2593" spans="1:3" x14ac:dyDescent="0.25">
      <c r="A2593" s="351">
        <v>63414</v>
      </c>
      <c r="B2593" s="350" t="s">
        <v>2697</v>
      </c>
      <c r="C2593" s="350" t="s">
        <v>274</v>
      </c>
    </row>
    <row r="2594" spans="1:3" x14ac:dyDescent="0.25">
      <c r="A2594" s="351">
        <v>63415</v>
      </c>
      <c r="B2594" s="350" t="s">
        <v>2698</v>
      </c>
      <c r="C2594" s="350" t="s">
        <v>1165</v>
      </c>
    </row>
    <row r="2595" spans="1:3" x14ac:dyDescent="0.25">
      <c r="A2595" s="351">
        <v>63416</v>
      </c>
      <c r="B2595" s="350" t="s">
        <v>2699</v>
      </c>
      <c r="C2595" s="350" t="s">
        <v>1165</v>
      </c>
    </row>
    <row r="2596" spans="1:3" x14ac:dyDescent="0.25">
      <c r="A2596" s="349">
        <v>6342</v>
      </c>
      <c r="B2596" s="350" t="s">
        <v>2700</v>
      </c>
      <c r="C2596" s="350" t="s">
        <v>274</v>
      </c>
    </row>
    <row r="2597" spans="1:3" x14ac:dyDescent="0.25">
      <c r="A2597" s="351">
        <v>63424</v>
      </c>
      <c r="B2597" s="350" t="s">
        <v>2701</v>
      </c>
      <c r="C2597" s="350" t="s">
        <v>274</v>
      </c>
    </row>
    <row r="2598" spans="1:3" x14ac:dyDescent="0.25">
      <c r="A2598" s="351">
        <v>63425</v>
      </c>
      <c r="B2598" s="350" t="s">
        <v>2702</v>
      </c>
      <c r="C2598" s="350" t="s">
        <v>1165</v>
      </c>
    </row>
    <row r="2599" spans="1:3" x14ac:dyDescent="0.25">
      <c r="A2599" s="351">
        <v>63426</v>
      </c>
      <c r="B2599" s="350" t="s">
        <v>2703</v>
      </c>
      <c r="C2599" s="350" t="s">
        <v>1165</v>
      </c>
    </row>
    <row r="2600" spans="1:3" x14ac:dyDescent="0.25">
      <c r="A2600" s="349">
        <v>635</v>
      </c>
      <c r="B2600" s="350" t="s">
        <v>1183</v>
      </c>
      <c r="C2600" s="350" t="s">
        <v>274</v>
      </c>
    </row>
    <row r="2601" spans="1:3" x14ac:dyDescent="0.25">
      <c r="A2601" s="349">
        <v>6351</v>
      </c>
      <c r="B2601" s="350" t="s">
        <v>1184</v>
      </c>
      <c r="C2601" s="350" t="s">
        <v>274</v>
      </c>
    </row>
    <row r="2602" spans="1:3" x14ac:dyDescent="0.25">
      <c r="A2602" s="351">
        <v>63511</v>
      </c>
      <c r="B2602" s="350" t="s">
        <v>1184</v>
      </c>
      <c r="C2602" s="350" t="s">
        <v>274</v>
      </c>
    </row>
    <row r="2603" spans="1:3" x14ac:dyDescent="0.25">
      <c r="A2603" s="349">
        <v>6352</v>
      </c>
      <c r="B2603" s="350" t="s">
        <v>1185</v>
      </c>
      <c r="C2603" s="350" t="s">
        <v>274</v>
      </c>
    </row>
    <row r="2604" spans="1:3" x14ac:dyDescent="0.25">
      <c r="A2604" s="351">
        <v>63521</v>
      </c>
      <c r="B2604" s="350" t="s">
        <v>1185</v>
      </c>
      <c r="C2604" s="350" t="s">
        <v>274</v>
      </c>
    </row>
    <row r="2605" spans="1:3" x14ac:dyDescent="0.25">
      <c r="A2605" s="349">
        <v>636</v>
      </c>
      <c r="B2605" s="350" t="s">
        <v>2704</v>
      </c>
      <c r="C2605" s="350" t="s">
        <v>274</v>
      </c>
    </row>
    <row r="2606" spans="1:3" x14ac:dyDescent="0.25">
      <c r="A2606" s="349">
        <v>6361</v>
      </c>
      <c r="B2606" s="350" t="s">
        <v>2705</v>
      </c>
      <c r="C2606" s="350" t="s">
        <v>1187</v>
      </c>
    </row>
    <row r="2607" spans="1:3" x14ac:dyDescent="0.25">
      <c r="A2607" s="351">
        <v>63612</v>
      </c>
      <c r="B2607" s="350" t="s">
        <v>2706</v>
      </c>
      <c r="C2607" s="350" t="s">
        <v>2707</v>
      </c>
    </row>
    <row r="2608" spans="1:3" x14ac:dyDescent="0.25">
      <c r="A2608" s="351">
        <v>63613</v>
      </c>
      <c r="B2608" s="350" t="s">
        <v>2708</v>
      </c>
      <c r="C2608" s="350" t="s">
        <v>1187</v>
      </c>
    </row>
    <row r="2609" spans="1:3" x14ac:dyDescent="0.25">
      <c r="A2609" s="349">
        <v>6362</v>
      </c>
      <c r="B2609" s="350" t="s">
        <v>2709</v>
      </c>
      <c r="C2609" s="350" t="s">
        <v>1187</v>
      </c>
    </row>
    <row r="2610" spans="1:3" x14ac:dyDescent="0.25">
      <c r="A2610" s="351">
        <v>63622</v>
      </c>
      <c r="B2610" s="350" t="s">
        <v>2710</v>
      </c>
      <c r="C2610" s="350" t="s">
        <v>2711</v>
      </c>
    </row>
    <row r="2611" spans="1:3" x14ac:dyDescent="0.25">
      <c r="A2611" s="351">
        <v>63623</v>
      </c>
      <c r="B2611" s="350" t="s">
        <v>2712</v>
      </c>
      <c r="C2611" s="350" t="s">
        <v>274</v>
      </c>
    </row>
    <row r="2612" spans="1:3" x14ac:dyDescent="0.25">
      <c r="A2612" s="349">
        <v>638</v>
      </c>
      <c r="B2612" s="350" t="s">
        <v>2207</v>
      </c>
      <c r="C2612" s="350" t="s">
        <v>274</v>
      </c>
    </row>
    <row r="2613" spans="1:3" x14ac:dyDescent="0.25">
      <c r="A2613" s="349">
        <v>6381</v>
      </c>
      <c r="B2613" s="350" t="s">
        <v>2208</v>
      </c>
      <c r="C2613" s="350" t="s">
        <v>274</v>
      </c>
    </row>
    <row r="2614" spans="1:3" x14ac:dyDescent="0.25">
      <c r="A2614" s="351">
        <v>63811</v>
      </c>
      <c r="B2614" s="350" t="s">
        <v>2713</v>
      </c>
      <c r="C2614" s="350" t="s">
        <v>274</v>
      </c>
    </row>
    <row r="2615" spans="1:3" x14ac:dyDescent="0.25">
      <c r="A2615" s="351">
        <v>63812</v>
      </c>
      <c r="B2615" s="350" t="s">
        <v>2714</v>
      </c>
      <c r="C2615" s="350" t="s">
        <v>274</v>
      </c>
    </row>
    <row r="2616" spans="1:3" x14ac:dyDescent="0.25">
      <c r="A2616" s="351">
        <v>63813</v>
      </c>
      <c r="B2616" s="350" t="s">
        <v>2715</v>
      </c>
      <c r="C2616" s="350" t="s">
        <v>1192</v>
      </c>
    </row>
    <row r="2617" spans="1:3" x14ac:dyDescent="0.25">
      <c r="A2617" s="351">
        <v>63814</v>
      </c>
      <c r="B2617" s="350" t="s">
        <v>2716</v>
      </c>
      <c r="C2617" s="350" t="s">
        <v>1192</v>
      </c>
    </row>
    <row r="2618" spans="1:3" x14ac:dyDescent="0.25">
      <c r="A2618" s="349">
        <v>6382</v>
      </c>
      <c r="B2618" s="350" t="s">
        <v>2219</v>
      </c>
      <c r="C2618" s="350" t="s">
        <v>274</v>
      </c>
    </row>
    <row r="2619" spans="1:3" x14ac:dyDescent="0.25">
      <c r="A2619" s="351">
        <v>63821</v>
      </c>
      <c r="B2619" s="350" t="s">
        <v>2717</v>
      </c>
      <c r="C2619" s="350" t="s">
        <v>274</v>
      </c>
    </row>
    <row r="2620" spans="1:3" x14ac:dyDescent="0.25">
      <c r="A2620" s="351">
        <v>63822</v>
      </c>
      <c r="B2620" s="350" t="s">
        <v>2718</v>
      </c>
      <c r="C2620" s="350" t="s">
        <v>274</v>
      </c>
    </row>
    <row r="2621" spans="1:3" x14ac:dyDescent="0.25">
      <c r="A2621" s="351">
        <v>63823</v>
      </c>
      <c r="B2621" s="350" t="s">
        <v>2719</v>
      </c>
      <c r="C2621" s="350" t="s">
        <v>2234</v>
      </c>
    </row>
    <row r="2622" spans="1:3" x14ac:dyDescent="0.25">
      <c r="A2622" s="351">
        <v>63824</v>
      </c>
      <c r="B2622" s="350" t="s">
        <v>2720</v>
      </c>
      <c r="C2622" s="350" t="s">
        <v>1192</v>
      </c>
    </row>
    <row r="2623" spans="1:3" x14ac:dyDescent="0.25">
      <c r="A2623" s="349">
        <v>639</v>
      </c>
      <c r="B2623" s="350" t="s">
        <v>2230</v>
      </c>
      <c r="C2623" s="350" t="s">
        <v>274</v>
      </c>
    </row>
    <row r="2624" spans="1:3" x14ac:dyDescent="0.25">
      <c r="A2624" s="349">
        <v>6391</v>
      </c>
      <c r="B2624" s="350" t="s">
        <v>2231</v>
      </c>
      <c r="C2624" s="350" t="s">
        <v>274</v>
      </c>
    </row>
    <row r="2625" spans="1:3" x14ac:dyDescent="0.25">
      <c r="A2625" s="351">
        <v>63911</v>
      </c>
      <c r="B2625" s="350" t="s">
        <v>2231</v>
      </c>
      <c r="C2625" s="350" t="s">
        <v>274</v>
      </c>
    </row>
    <row r="2626" spans="1:3" x14ac:dyDescent="0.25">
      <c r="A2626" s="349">
        <v>6392</v>
      </c>
      <c r="B2626" s="350" t="s">
        <v>2232</v>
      </c>
      <c r="C2626" s="350" t="s">
        <v>274</v>
      </c>
    </row>
    <row r="2627" spans="1:3" x14ac:dyDescent="0.25">
      <c r="A2627" s="351">
        <v>63921</v>
      </c>
      <c r="B2627" s="350" t="s">
        <v>2232</v>
      </c>
      <c r="C2627" s="350" t="s">
        <v>274</v>
      </c>
    </row>
    <row r="2628" spans="1:3" x14ac:dyDescent="0.25">
      <c r="A2628" s="349">
        <v>6393</v>
      </c>
      <c r="B2628" s="350" t="s">
        <v>2233</v>
      </c>
      <c r="C2628" s="350" t="s">
        <v>2234</v>
      </c>
    </row>
    <row r="2629" spans="1:3" x14ac:dyDescent="0.25">
      <c r="A2629" s="351">
        <v>63931</v>
      </c>
      <c r="B2629" s="350" t="s">
        <v>2233</v>
      </c>
      <c r="C2629" s="350" t="s">
        <v>2234</v>
      </c>
    </row>
    <row r="2630" spans="1:3" x14ac:dyDescent="0.25">
      <c r="A2630" s="349">
        <v>6394</v>
      </c>
      <c r="B2630" s="350" t="s">
        <v>2235</v>
      </c>
      <c r="C2630" s="350" t="s">
        <v>2234</v>
      </c>
    </row>
    <row r="2631" spans="1:3" x14ac:dyDescent="0.25">
      <c r="A2631" s="351">
        <v>63941</v>
      </c>
      <c r="B2631" s="350" t="s">
        <v>2235</v>
      </c>
      <c r="C2631" s="350" t="s">
        <v>2234</v>
      </c>
    </row>
    <row r="2632" spans="1:3" x14ac:dyDescent="0.25">
      <c r="A2632" s="349">
        <v>64</v>
      </c>
      <c r="B2632" s="350" t="s">
        <v>2721</v>
      </c>
      <c r="C2632" s="350" t="s">
        <v>274</v>
      </c>
    </row>
    <row r="2633" spans="1:3" x14ac:dyDescent="0.25">
      <c r="A2633" s="349">
        <v>641</v>
      </c>
      <c r="B2633" s="350" t="s">
        <v>2722</v>
      </c>
      <c r="C2633" s="350" t="s">
        <v>274</v>
      </c>
    </row>
    <row r="2634" spans="1:3" x14ac:dyDescent="0.25">
      <c r="A2634" s="349">
        <v>6412</v>
      </c>
      <c r="B2634" s="350" t="s">
        <v>2723</v>
      </c>
      <c r="C2634" s="350" t="s">
        <v>274</v>
      </c>
    </row>
    <row r="2635" spans="1:3" x14ac:dyDescent="0.25">
      <c r="A2635" s="351">
        <v>64121</v>
      </c>
      <c r="B2635" s="350" t="s">
        <v>2724</v>
      </c>
      <c r="C2635" s="350" t="s">
        <v>274</v>
      </c>
    </row>
    <row r="2636" spans="1:3" x14ac:dyDescent="0.25">
      <c r="A2636" s="351">
        <v>64122</v>
      </c>
      <c r="B2636" s="350" t="s">
        <v>2725</v>
      </c>
      <c r="C2636" s="350" t="s">
        <v>274</v>
      </c>
    </row>
    <row r="2637" spans="1:3" x14ac:dyDescent="0.25">
      <c r="A2637" s="351">
        <v>64123</v>
      </c>
      <c r="B2637" s="350" t="s">
        <v>2726</v>
      </c>
      <c r="C2637" s="350" t="s">
        <v>274</v>
      </c>
    </row>
    <row r="2638" spans="1:3" x14ac:dyDescent="0.25">
      <c r="A2638" s="351">
        <v>64129</v>
      </c>
      <c r="B2638" s="350" t="s">
        <v>2096</v>
      </c>
      <c r="C2638" s="350" t="s">
        <v>274</v>
      </c>
    </row>
    <row r="2639" spans="1:3" x14ac:dyDescent="0.25">
      <c r="A2639" s="349">
        <v>6413</v>
      </c>
      <c r="B2639" s="350" t="s">
        <v>2727</v>
      </c>
      <c r="C2639" s="350" t="s">
        <v>274</v>
      </c>
    </row>
    <row r="2640" spans="1:3" x14ac:dyDescent="0.25">
      <c r="A2640" s="351">
        <v>64131</v>
      </c>
      <c r="B2640" s="350" t="s">
        <v>2728</v>
      </c>
      <c r="C2640" s="350" t="s">
        <v>274</v>
      </c>
    </row>
    <row r="2641" spans="1:3" x14ac:dyDescent="0.25">
      <c r="A2641" s="351">
        <v>64132</v>
      </c>
      <c r="B2641" s="350" t="s">
        <v>2729</v>
      </c>
      <c r="C2641" s="350" t="s">
        <v>274</v>
      </c>
    </row>
    <row r="2642" spans="1:3" x14ac:dyDescent="0.25">
      <c r="A2642" s="349">
        <v>6414</v>
      </c>
      <c r="B2642" s="350" t="s">
        <v>2730</v>
      </c>
      <c r="C2642" s="350" t="s">
        <v>274</v>
      </c>
    </row>
    <row r="2643" spans="1:3" x14ac:dyDescent="0.25">
      <c r="A2643" s="351">
        <v>64141</v>
      </c>
      <c r="B2643" s="350" t="s">
        <v>2136</v>
      </c>
      <c r="C2643" s="350" t="s">
        <v>274</v>
      </c>
    </row>
    <row r="2644" spans="1:3" x14ac:dyDescent="0.25">
      <c r="A2644" s="351">
        <v>64142</v>
      </c>
      <c r="B2644" s="350" t="s">
        <v>2731</v>
      </c>
      <c r="C2644" s="350" t="s">
        <v>274</v>
      </c>
    </row>
    <row r="2645" spans="1:3" x14ac:dyDescent="0.25">
      <c r="A2645" s="351">
        <v>64143</v>
      </c>
      <c r="B2645" s="350" t="s">
        <v>2732</v>
      </c>
      <c r="C2645" s="350" t="s">
        <v>274</v>
      </c>
    </row>
    <row r="2646" spans="1:3" x14ac:dyDescent="0.25">
      <c r="A2646" s="349">
        <v>6415</v>
      </c>
      <c r="B2646" s="350" t="s">
        <v>2733</v>
      </c>
      <c r="C2646" s="350" t="s">
        <v>1544</v>
      </c>
    </row>
    <row r="2647" spans="1:3" x14ac:dyDescent="0.25">
      <c r="A2647" s="351">
        <v>64151</v>
      </c>
      <c r="B2647" s="350" t="s">
        <v>2734</v>
      </c>
      <c r="C2647" s="350" t="s">
        <v>274</v>
      </c>
    </row>
    <row r="2648" spans="1:3" x14ac:dyDescent="0.25">
      <c r="A2648" s="351">
        <v>64152</v>
      </c>
      <c r="B2648" s="350" t="s">
        <v>2735</v>
      </c>
      <c r="C2648" s="350" t="s">
        <v>274</v>
      </c>
    </row>
    <row r="2649" spans="1:3" x14ac:dyDescent="0.25">
      <c r="A2649" s="349">
        <v>6416</v>
      </c>
      <c r="B2649" s="350" t="s">
        <v>2736</v>
      </c>
      <c r="C2649" s="350" t="s">
        <v>274</v>
      </c>
    </row>
    <row r="2650" spans="1:3" x14ac:dyDescent="0.25">
      <c r="A2650" s="351">
        <v>64161</v>
      </c>
      <c r="B2650" s="350" t="s">
        <v>2737</v>
      </c>
      <c r="C2650" s="350" t="s">
        <v>274</v>
      </c>
    </row>
    <row r="2651" spans="1:3" x14ac:dyDescent="0.25">
      <c r="A2651" s="351">
        <v>64162</v>
      </c>
      <c r="B2651" s="350" t="s">
        <v>2738</v>
      </c>
      <c r="C2651" s="350" t="s">
        <v>274</v>
      </c>
    </row>
    <row r="2652" spans="1:3" x14ac:dyDescent="0.25">
      <c r="A2652" s="351">
        <v>64163</v>
      </c>
      <c r="B2652" s="350" t="s">
        <v>2739</v>
      </c>
      <c r="C2652" s="350" t="s">
        <v>1876</v>
      </c>
    </row>
    <row r="2653" spans="1:3" x14ac:dyDescent="0.25">
      <c r="A2653" s="351">
        <v>64164</v>
      </c>
      <c r="B2653" s="350" t="s">
        <v>2740</v>
      </c>
      <c r="C2653" s="350" t="s">
        <v>1110</v>
      </c>
    </row>
    <row r="2654" spans="1:3" x14ac:dyDescent="0.25">
      <c r="A2654" s="349">
        <v>6417</v>
      </c>
      <c r="B2654" s="350" t="s">
        <v>2741</v>
      </c>
      <c r="C2654" s="350" t="s">
        <v>274</v>
      </c>
    </row>
    <row r="2655" spans="1:3" x14ac:dyDescent="0.25">
      <c r="A2655" s="351">
        <v>64171</v>
      </c>
      <c r="B2655" s="350" t="s">
        <v>2742</v>
      </c>
      <c r="C2655" s="350" t="s">
        <v>274</v>
      </c>
    </row>
    <row r="2656" spans="1:3" x14ac:dyDescent="0.25">
      <c r="A2656" s="351">
        <v>64172</v>
      </c>
      <c r="B2656" s="350" t="s">
        <v>2743</v>
      </c>
      <c r="C2656" s="350" t="s">
        <v>274</v>
      </c>
    </row>
    <row r="2657" spans="1:3" x14ac:dyDescent="0.25">
      <c r="A2657" s="351">
        <v>64173</v>
      </c>
      <c r="B2657" s="350" t="s">
        <v>2744</v>
      </c>
      <c r="C2657" s="350" t="s">
        <v>274</v>
      </c>
    </row>
    <row r="2658" spans="1:3" x14ac:dyDescent="0.25">
      <c r="A2658" s="351">
        <v>64175</v>
      </c>
      <c r="B2658" s="350" t="s">
        <v>2745</v>
      </c>
      <c r="C2658" s="350" t="s">
        <v>274</v>
      </c>
    </row>
    <row r="2659" spans="1:3" x14ac:dyDescent="0.25">
      <c r="A2659" s="351">
        <v>64176</v>
      </c>
      <c r="B2659" s="350" t="s">
        <v>2746</v>
      </c>
      <c r="C2659" s="350" t="s">
        <v>274</v>
      </c>
    </row>
    <row r="2660" spans="1:3" x14ac:dyDescent="0.25">
      <c r="A2660" s="351">
        <v>64177</v>
      </c>
      <c r="B2660" s="350" t="s">
        <v>2747</v>
      </c>
      <c r="C2660" s="350" t="s">
        <v>274</v>
      </c>
    </row>
    <row r="2661" spans="1:3" x14ac:dyDescent="0.25">
      <c r="A2661" s="349">
        <v>6419</v>
      </c>
      <c r="B2661" s="350" t="s">
        <v>2748</v>
      </c>
      <c r="C2661" s="350" t="s">
        <v>274</v>
      </c>
    </row>
    <row r="2662" spans="1:3" x14ac:dyDescent="0.25">
      <c r="A2662" s="351">
        <v>64191</v>
      </c>
      <c r="B2662" s="350" t="s">
        <v>2749</v>
      </c>
      <c r="C2662" s="350" t="s">
        <v>274</v>
      </c>
    </row>
    <row r="2663" spans="1:3" x14ac:dyDescent="0.25">
      <c r="A2663" s="351">
        <v>64199</v>
      </c>
      <c r="B2663" s="350" t="s">
        <v>2748</v>
      </c>
      <c r="C2663" s="350" t="s">
        <v>274</v>
      </c>
    </row>
    <row r="2664" spans="1:3" x14ac:dyDescent="0.25">
      <c r="A2664" s="349">
        <v>642</v>
      </c>
      <c r="B2664" s="350" t="s">
        <v>2750</v>
      </c>
      <c r="C2664" s="350" t="s">
        <v>274</v>
      </c>
    </row>
    <row r="2665" spans="1:3" x14ac:dyDescent="0.25">
      <c r="A2665" s="349">
        <v>6421</v>
      </c>
      <c r="B2665" s="350" t="s">
        <v>2751</v>
      </c>
      <c r="C2665" s="350" t="s">
        <v>274</v>
      </c>
    </row>
    <row r="2666" spans="1:3" x14ac:dyDescent="0.25">
      <c r="A2666" s="351">
        <v>64211</v>
      </c>
      <c r="B2666" s="350" t="s">
        <v>2752</v>
      </c>
      <c r="C2666" s="350" t="s">
        <v>274</v>
      </c>
    </row>
    <row r="2667" spans="1:3" x14ac:dyDescent="0.25">
      <c r="A2667" s="351">
        <v>64212</v>
      </c>
      <c r="B2667" s="350" t="s">
        <v>2753</v>
      </c>
      <c r="C2667" s="350" t="s">
        <v>274</v>
      </c>
    </row>
    <row r="2668" spans="1:3" x14ac:dyDescent="0.25">
      <c r="A2668" s="351">
        <v>64213</v>
      </c>
      <c r="B2668" s="350" t="s">
        <v>2754</v>
      </c>
      <c r="C2668" s="350" t="s">
        <v>274</v>
      </c>
    </row>
    <row r="2669" spans="1:3" x14ac:dyDescent="0.25">
      <c r="A2669" s="351">
        <v>64214</v>
      </c>
      <c r="B2669" s="350" t="s">
        <v>2755</v>
      </c>
      <c r="C2669" s="350" t="s">
        <v>274</v>
      </c>
    </row>
    <row r="2670" spans="1:3" x14ac:dyDescent="0.25">
      <c r="A2670" s="351">
        <v>64216</v>
      </c>
      <c r="B2670" s="350" t="s">
        <v>2756</v>
      </c>
      <c r="C2670" s="350" t="s">
        <v>274</v>
      </c>
    </row>
    <row r="2671" spans="1:3" x14ac:dyDescent="0.25">
      <c r="A2671" s="351">
        <v>64217</v>
      </c>
      <c r="B2671" s="350" t="s">
        <v>2757</v>
      </c>
      <c r="C2671" s="350" t="s">
        <v>274</v>
      </c>
    </row>
    <row r="2672" spans="1:3" x14ac:dyDescent="0.25">
      <c r="A2672" s="351">
        <v>64218</v>
      </c>
      <c r="B2672" s="350" t="s">
        <v>2758</v>
      </c>
      <c r="C2672" s="350" t="s">
        <v>274</v>
      </c>
    </row>
    <row r="2673" spans="1:3" x14ac:dyDescent="0.25">
      <c r="A2673" s="351">
        <v>64219</v>
      </c>
      <c r="B2673" s="350" t="s">
        <v>2759</v>
      </c>
      <c r="C2673" s="350" t="s">
        <v>2760</v>
      </c>
    </row>
    <row r="2674" spans="1:3" x14ac:dyDescent="0.25">
      <c r="A2674" s="349">
        <v>6422</v>
      </c>
      <c r="B2674" s="350" t="s">
        <v>2761</v>
      </c>
      <c r="C2674" s="350" t="s">
        <v>274</v>
      </c>
    </row>
    <row r="2675" spans="1:3" x14ac:dyDescent="0.25">
      <c r="A2675" s="351">
        <v>64222</v>
      </c>
      <c r="B2675" s="350" t="s">
        <v>2762</v>
      </c>
      <c r="C2675" s="350" t="s">
        <v>274</v>
      </c>
    </row>
    <row r="2676" spans="1:3" x14ac:dyDescent="0.25">
      <c r="A2676" s="351">
        <v>64223</v>
      </c>
      <c r="B2676" s="350" t="s">
        <v>2763</v>
      </c>
      <c r="C2676" s="350" t="s">
        <v>274</v>
      </c>
    </row>
    <row r="2677" spans="1:3" x14ac:dyDescent="0.25">
      <c r="A2677" s="351">
        <v>64224</v>
      </c>
      <c r="B2677" s="350" t="s">
        <v>2764</v>
      </c>
      <c r="C2677" s="350" t="s">
        <v>274</v>
      </c>
    </row>
    <row r="2678" spans="1:3" x14ac:dyDescent="0.25">
      <c r="A2678" s="351">
        <v>64225</v>
      </c>
      <c r="B2678" s="350" t="s">
        <v>2765</v>
      </c>
      <c r="C2678" s="350" t="s">
        <v>274</v>
      </c>
    </row>
    <row r="2679" spans="1:3" x14ac:dyDescent="0.25">
      <c r="A2679" s="351">
        <v>64229</v>
      </c>
      <c r="B2679" s="350" t="s">
        <v>2766</v>
      </c>
      <c r="C2679" s="350" t="s">
        <v>274</v>
      </c>
    </row>
    <row r="2680" spans="1:3" x14ac:dyDescent="0.25">
      <c r="A2680" s="349">
        <v>6423</v>
      </c>
      <c r="B2680" s="350" t="s">
        <v>2767</v>
      </c>
      <c r="C2680" s="350" t="s">
        <v>274</v>
      </c>
    </row>
    <row r="2681" spans="1:3" x14ac:dyDescent="0.25">
      <c r="A2681" s="351">
        <v>64231</v>
      </c>
      <c r="B2681" s="350" t="s">
        <v>2768</v>
      </c>
      <c r="C2681" s="350" t="s">
        <v>2769</v>
      </c>
    </row>
    <row r="2682" spans="1:3" x14ac:dyDescent="0.25">
      <c r="A2682" s="351">
        <v>64232</v>
      </c>
      <c r="B2682" s="350" t="s">
        <v>2770</v>
      </c>
      <c r="C2682" s="350" t="s">
        <v>2771</v>
      </c>
    </row>
    <row r="2683" spans="1:3" x14ac:dyDescent="0.25">
      <c r="A2683" s="351">
        <v>64233</v>
      </c>
      <c r="B2683" s="350" t="s">
        <v>2772</v>
      </c>
      <c r="C2683" s="350" t="s">
        <v>274</v>
      </c>
    </row>
    <row r="2684" spans="1:3" x14ac:dyDescent="0.25">
      <c r="A2684" s="351">
        <v>64234</v>
      </c>
      <c r="B2684" s="350" t="s">
        <v>2773</v>
      </c>
      <c r="C2684" s="350" t="s">
        <v>274</v>
      </c>
    </row>
    <row r="2685" spans="1:3" x14ac:dyDescent="0.25">
      <c r="A2685" s="351">
        <v>64235</v>
      </c>
      <c r="B2685" s="350" t="s">
        <v>2774</v>
      </c>
      <c r="C2685" s="350" t="s">
        <v>274</v>
      </c>
    </row>
    <row r="2686" spans="1:3" x14ac:dyDescent="0.25">
      <c r="A2686" s="351">
        <v>64236</v>
      </c>
      <c r="B2686" s="350" t="s">
        <v>2775</v>
      </c>
      <c r="C2686" s="350" t="s">
        <v>274</v>
      </c>
    </row>
    <row r="2687" spans="1:3" x14ac:dyDescent="0.25">
      <c r="A2687" s="351">
        <v>64239</v>
      </c>
      <c r="B2687" s="350" t="s">
        <v>2776</v>
      </c>
      <c r="C2687" s="350" t="s">
        <v>274</v>
      </c>
    </row>
    <row r="2688" spans="1:3" x14ac:dyDescent="0.25">
      <c r="A2688" s="349">
        <v>6424</v>
      </c>
      <c r="B2688" s="350" t="s">
        <v>2777</v>
      </c>
      <c r="C2688" s="350" t="s">
        <v>274</v>
      </c>
    </row>
    <row r="2689" spans="1:3" x14ac:dyDescent="0.25">
      <c r="A2689" s="351">
        <v>64241</v>
      </c>
      <c r="B2689" s="350" t="s">
        <v>2778</v>
      </c>
      <c r="C2689" s="350" t="s">
        <v>2779</v>
      </c>
    </row>
    <row r="2690" spans="1:3" x14ac:dyDescent="0.25">
      <c r="A2690" s="351">
        <v>64242</v>
      </c>
      <c r="B2690" s="350" t="s">
        <v>2780</v>
      </c>
      <c r="C2690" s="350" t="s">
        <v>274</v>
      </c>
    </row>
    <row r="2691" spans="1:3" x14ac:dyDescent="0.25">
      <c r="A2691" s="351">
        <v>64243</v>
      </c>
      <c r="B2691" s="350" t="s">
        <v>2781</v>
      </c>
      <c r="C2691" s="350" t="s">
        <v>274</v>
      </c>
    </row>
    <row r="2692" spans="1:3" x14ac:dyDescent="0.25">
      <c r="A2692" s="351">
        <v>64244</v>
      </c>
      <c r="B2692" s="350" t="s">
        <v>2782</v>
      </c>
      <c r="C2692" s="350" t="s">
        <v>274</v>
      </c>
    </row>
    <row r="2693" spans="1:3" x14ac:dyDescent="0.25">
      <c r="A2693" s="351">
        <v>64245</v>
      </c>
      <c r="B2693" s="350" t="s">
        <v>2783</v>
      </c>
      <c r="C2693" s="350" t="s">
        <v>2784</v>
      </c>
    </row>
    <row r="2694" spans="1:3" x14ac:dyDescent="0.25">
      <c r="A2694" s="351">
        <v>64246</v>
      </c>
      <c r="B2694" s="350" t="s">
        <v>2785</v>
      </c>
      <c r="C2694" s="350" t="s">
        <v>274</v>
      </c>
    </row>
    <row r="2695" spans="1:3" x14ac:dyDescent="0.25">
      <c r="A2695" s="351">
        <v>64247</v>
      </c>
      <c r="B2695" s="350" t="s">
        <v>2786</v>
      </c>
      <c r="C2695" s="350" t="s">
        <v>274</v>
      </c>
    </row>
    <row r="2696" spans="1:3" x14ac:dyDescent="0.25">
      <c r="A2696" s="351">
        <v>64248</v>
      </c>
      <c r="B2696" s="350" t="s">
        <v>2787</v>
      </c>
      <c r="C2696" s="350" t="s">
        <v>274</v>
      </c>
    </row>
    <row r="2697" spans="1:3" x14ac:dyDescent="0.25">
      <c r="A2697" s="351">
        <v>64249</v>
      </c>
      <c r="B2697" s="350" t="s">
        <v>2788</v>
      </c>
      <c r="C2697" s="350" t="s">
        <v>274</v>
      </c>
    </row>
    <row r="2698" spans="1:3" x14ac:dyDescent="0.25">
      <c r="A2698" s="349">
        <v>6425</v>
      </c>
      <c r="B2698" s="350" t="s">
        <v>2789</v>
      </c>
      <c r="C2698" s="350" t="s">
        <v>274</v>
      </c>
    </row>
    <row r="2699" spans="1:3" x14ac:dyDescent="0.25">
      <c r="A2699" s="351">
        <v>64251</v>
      </c>
      <c r="B2699" s="350" t="s">
        <v>2789</v>
      </c>
      <c r="C2699" s="350" t="s">
        <v>274</v>
      </c>
    </row>
    <row r="2700" spans="1:3" x14ac:dyDescent="0.25">
      <c r="A2700" s="349">
        <v>6429</v>
      </c>
      <c r="B2700" s="350" t="s">
        <v>2790</v>
      </c>
      <c r="C2700" s="350" t="s">
        <v>274</v>
      </c>
    </row>
    <row r="2701" spans="1:3" x14ac:dyDescent="0.25">
      <c r="A2701" s="351">
        <v>64299</v>
      </c>
      <c r="B2701" s="350" t="s">
        <v>2790</v>
      </c>
      <c r="C2701" s="350" t="s">
        <v>274</v>
      </c>
    </row>
    <row r="2702" spans="1:3" x14ac:dyDescent="0.25">
      <c r="A2702" s="349">
        <v>643</v>
      </c>
      <c r="B2702" s="350" t="s">
        <v>2791</v>
      </c>
      <c r="C2702" s="350" t="s">
        <v>274</v>
      </c>
    </row>
    <row r="2703" spans="1:3" x14ac:dyDescent="0.25">
      <c r="A2703" s="349">
        <v>6431</v>
      </c>
      <c r="B2703" s="350" t="s">
        <v>2792</v>
      </c>
      <c r="C2703" s="350" t="s">
        <v>2340</v>
      </c>
    </row>
    <row r="2704" spans="1:3" x14ac:dyDescent="0.25">
      <c r="A2704" s="351">
        <v>64313</v>
      </c>
      <c r="B2704" s="350" t="s">
        <v>2793</v>
      </c>
      <c r="C2704" s="350" t="s">
        <v>274</v>
      </c>
    </row>
    <row r="2705" spans="1:3" x14ac:dyDescent="0.25">
      <c r="A2705" s="351">
        <v>64314</v>
      </c>
      <c r="B2705" s="350" t="s">
        <v>2794</v>
      </c>
      <c r="C2705" s="350" t="s">
        <v>274</v>
      </c>
    </row>
    <row r="2706" spans="1:3" x14ac:dyDescent="0.25">
      <c r="A2706" s="351">
        <v>64315</v>
      </c>
      <c r="B2706" s="350" t="s">
        <v>2795</v>
      </c>
      <c r="C2706" s="350" t="s">
        <v>274</v>
      </c>
    </row>
    <row r="2707" spans="1:3" x14ac:dyDescent="0.25">
      <c r="A2707" s="351">
        <v>64316</v>
      </c>
      <c r="B2707" s="350" t="s">
        <v>2796</v>
      </c>
      <c r="C2707" s="350" t="s">
        <v>274</v>
      </c>
    </row>
    <row r="2708" spans="1:3" x14ac:dyDescent="0.25">
      <c r="A2708" s="349">
        <v>6432</v>
      </c>
      <c r="B2708" s="350" t="s">
        <v>2797</v>
      </c>
      <c r="C2708" s="350" t="s">
        <v>2354</v>
      </c>
    </row>
    <row r="2709" spans="1:3" x14ac:dyDescent="0.25">
      <c r="A2709" s="351">
        <v>64321</v>
      </c>
      <c r="B2709" s="350" t="s">
        <v>2798</v>
      </c>
      <c r="C2709" s="350" t="s">
        <v>983</v>
      </c>
    </row>
    <row r="2710" spans="1:3" x14ac:dyDescent="0.25">
      <c r="A2710" s="351">
        <v>64322</v>
      </c>
      <c r="B2710" s="350" t="s">
        <v>2799</v>
      </c>
      <c r="C2710" s="350" t="s">
        <v>988</v>
      </c>
    </row>
    <row r="2711" spans="1:3" x14ac:dyDescent="0.25">
      <c r="A2711" s="349">
        <v>6433</v>
      </c>
      <c r="B2711" s="350" t="s">
        <v>2800</v>
      </c>
      <c r="C2711" s="350" t="s">
        <v>1594</v>
      </c>
    </row>
    <row r="2712" spans="1:3" x14ac:dyDescent="0.25">
      <c r="A2712" s="351">
        <v>64332</v>
      </c>
      <c r="B2712" s="350" t="s">
        <v>2801</v>
      </c>
      <c r="C2712" s="350" t="s">
        <v>1229</v>
      </c>
    </row>
    <row r="2713" spans="1:3" x14ac:dyDescent="0.25">
      <c r="A2713" s="351">
        <v>64333</v>
      </c>
      <c r="B2713" s="350" t="s">
        <v>2802</v>
      </c>
      <c r="C2713" s="350" t="s">
        <v>1229</v>
      </c>
    </row>
    <row r="2714" spans="1:3" x14ac:dyDescent="0.25">
      <c r="A2714" s="351">
        <v>64334</v>
      </c>
      <c r="B2714" s="350" t="s">
        <v>2803</v>
      </c>
      <c r="C2714" s="350" t="s">
        <v>2804</v>
      </c>
    </row>
    <row r="2715" spans="1:3" x14ac:dyDescent="0.25">
      <c r="A2715" s="349">
        <v>6434</v>
      </c>
      <c r="B2715" s="350" t="s">
        <v>2805</v>
      </c>
      <c r="C2715" s="350" t="s">
        <v>1229</v>
      </c>
    </row>
    <row r="2716" spans="1:3" x14ac:dyDescent="0.25">
      <c r="A2716" s="351">
        <v>64341</v>
      </c>
      <c r="B2716" s="350" t="s">
        <v>2805</v>
      </c>
      <c r="C2716" s="350" t="s">
        <v>1229</v>
      </c>
    </row>
    <row r="2717" spans="1:3" x14ac:dyDescent="0.25">
      <c r="A2717" s="349">
        <v>6435</v>
      </c>
      <c r="B2717" s="350" t="s">
        <v>2806</v>
      </c>
      <c r="C2717" s="350" t="s">
        <v>1578</v>
      </c>
    </row>
    <row r="2718" spans="1:3" x14ac:dyDescent="0.25">
      <c r="A2718" s="351">
        <v>64353</v>
      </c>
      <c r="B2718" s="350" t="s">
        <v>2807</v>
      </c>
      <c r="C2718" s="350" t="s">
        <v>1110</v>
      </c>
    </row>
    <row r="2719" spans="1:3" x14ac:dyDescent="0.25">
      <c r="A2719" s="351">
        <v>64354</v>
      </c>
      <c r="B2719" s="350" t="s">
        <v>2808</v>
      </c>
      <c r="C2719" s="350" t="s">
        <v>2809</v>
      </c>
    </row>
    <row r="2720" spans="1:3" x14ac:dyDescent="0.25">
      <c r="A2720" s="351">
        <v>64355</v>
      </c>
      <c r="B2720" s="350" t="s">
        <v>2810</v>
      </c>
      <c r="C2720" s="350" t="s">
        <v>1876</v>
      </c>
    </row>
    <row r="2721" spans="1:3" x14ac:dyDescent="0.25">
      <c r="A2721" s="351">
        <v>64356</v>
      </c>
      <c r="B2721" s="350" t="s">
        <v>2811</v>
      </c>
      <c r="C2721" s="350" t="s">
        <v>274</v>
      </c>
    </row>
    <row r="2722" spans="1:3" x14ac:dyDescent="0.25">
      <c r="A2722" s="351">
        <v>64357</v>
      </c>
      <c r="B2722" s="350" t="s">
        <v>2812</v>
      </c>
      <c r="C2722" s="350" t="s">
        <v>274</v>
      </c>
    </row>
    <row r="2723" spans="1:3" x14ac:dyDescent="0.25">
      <c r="A2723" s="351">
        <v>64358</v>
      </c>
      <c r="B2723" s="350" t="s">
        <v>2813</v>
      </c>
      <c r="C2723" s="350" t="s">
        <v>2814</v>
      </c>
    </row>
    <row r="2724" spans="1:3" x14ac:dyDescent="0.25">
      <c r="A2724" s="349">
        <v>6436</v>
      </c>
      <c r="B2724" s="350" t="s">
        <v>2815</v>
      </c>
      <c r="C2724" s="350" t="s">
        <v>1110</v>
      </c>
    </row>
    <row r="2725" spans="1:3" x14ac:dyDescent="0.25">
      <c r="A2725" s="351">
        <v>64363</v>
      </c>
      <c r="B2725" s="350" t="s">
        <v>2816</v>
      </c>
      <c r="C2725" s="350" t="s">
        <v>1110</v>
      </c>
    </row>
    <row r="2726" spans="1:3" x14ac:dyDescent="0.25">
      <c r="A2726" s="351">
        <v>64364</v>
      </c>
      <c r="B2726" s="350" t="s">
        <v>2817</v>
      </c>
      <c r="C2726" s="350" t="s">
        <v>274</v>
      </c>
    </row>
    <row r="2727" spans="1:3" x14ac:dyDescent="0.25">
      <c r="A2727" s="351">
        <v>64365</v>
      </c>
      <c r="B2727" s="350" t="s">
        <v>2818</v>
      </c>
      <c r="C2727" s="350" t="s">
        <v>274</v>
      </c>
    </row>
    <row r="2728" spans="1:3" x14ac:dyDescent="0.25">
      <c r="A2728" s="351">
        <v>64366</v>
      </c>
      <c r="B2728" s="350" t="s">
        <v>2819</v>
      </c>
      <c r="C2728" s="350" t="s">
        <v>274</v>
      </c>
    </row>
    <row r="2729" spans="1:3" x14ac:dyDescent="0.25">
      <c r="A2729" s="349">
        <v>6437</v>
      </c>
      <c r="B2729" s="350" t="s">
        <v>2820</v>
      </c>
      <c r="C2729" s="350" t="s">
        <v>274</v>
      </c>
    </row>
    <row r="2730" spans="1:3" x14ac:dyDescent="0.25">
      <c r="A2730" s="351">
        <v>64371</v>
      </c>
      <c r="B2730" s="350" t="s">
        <v>2821</v>
      </c>
      <c r="C2730" s="350" t="s">
        <v>274</v>
      </c>
    </row>
    <row r="2731" spans="1:3" x14ac:dyDescent="0.25">
      <c r="A2731" s="351">
        <v>64372</v>
      </c>
      <c r="B2731" s="350" t="s">
        <v>2822</v>
      </c>
      <c r="C2731" s="350" t="s">
        <v>274</v>
      </c>
    </row>
    <row r="2732" spans="1:3" x14ac:dyDescent="0.25">
      <c r="A2732" s="351">
        <v>64373</v>
      </c>
      <c r="B2732" s="350" t="s">
        <v>2823</v>
      </c>
      <c r="C2732" s="350" t="s">
        <v>274</v>
      </c>
    </row>
    <row r="2733" spans="1:3" x14ac:dyDescent="0.25">
      <c r="A2733" s="351">
        <v>64374</v>
      </c>
      <c r="B2733" s="350" t="s">
        <v>2824</v>
      </c>
      <c r="C2733" s="350" t="s">
        <v>274</v>
      </c>
    </row>
    <row r="2734" spans="1:3" x14ac:dyDescent="0.25">
      <c r="A2734" s="351">
        <v>64375</v>
      </c>
      <c r="B2734" s="350" t="s">
        <v>2825</v>
      </c>
      <c r="C2734" s="350" t="s">
        <v>274</v>
      </c>
    </row>
    <row r="2735" spans="1:3" x14ac:dyDescent="0.25">
      <c r="A2735" s="351">
        <v>64376</v>
      </c>
      <c r="B2735" s="350" t="s">
        <v>2826</v>
      </c>
      <c r="C2735" s="350" t="s">
        <v>2827</v>
      </c>
    </row>
    <row r="2736" spans="1:3" x14ac:dyDescent="0.25">
      <c r="A2736" s="351">
        <v>64377</v>
      </c>
      <c r="B2736" s="350" t="s">
        <v>2828</v>
      </c>
      <c r="C2736" s="350" t="s">
        <v>2829</v>
      </c>
    </row>
    <row r="2737" spans="1:3" x14ac:dyDescent="0.25">
      <c r="A2737" s="349">
        <v>644</v>
      </c>
      <c r="B2737" s="350" t="s">
        <v>2830</v>
      </c>
      <c r="C2737" s="350" t="s">
        <v>274</v>
      </c>
    </row>
    <row r="2738" spans="1:3" x14ac:dyDescent="0.25">
      <c r="A2738" s="349">
        <v>6442</v>
      </c>
      <c r="B2738" s="350" t="s">
        <v>2831</v>
      </c>
      <c r="C2738" s="350" t="s">
        <v>2832</v>
      </c>
    </row>
    <row r="2739" spans="1:3" x14ac:dyDescent="0.25">
      <c r="A2739" s="351">
        <v>64421</v>
      </c>
      <c r="B2739" s="350" t="s">
        <v>2833</v>
      </c>
      <c r="C2739" s="350" t="s">
        <v>2834</v>
      </c>
    </row>
    <row r="2740" spans="1:3" x14ac:dyDescent="0.25">
      <c r="A2740" s="351">
        <v>64422</v>
      </c>
      <c r="B2740" s="350" t="s">
        <v>2835</v>
      </c>
      <c r="C2740" s="350" t="s">
        <v>2832</v>
      </c>
    </row>
    <row r="2741" spans="1:3" x14ac:dyDescent="0.25">
      <c r="A2741" s="349">
        <v>6443</v>
      </c>
      <c r="B2741" s="350" t="s">
        <v>2836</v>
      </c>
      <c r="C2741" s="350" t="s">
        <v>2837</v>
      </c>
    </row>
    <row r="2742" spans="1:3" x14ac:dyDescent="0.25">
      <c r="A2742" s="351">
        <v>64432</v>
      </c>
      <c r="B2742" s="350" t="s">
        <v>2838</v>
      </c>
      <c r="C2742" s="350" t="s">
        <v>2359</v>
      </c>
    </row>
    <row r="2743" spans="1:3" x14ac:dyDescent="0.25">
      <c r="A2743" s="351">
        <v>64433</v>
      </c>
      <c r="B2743" s="350" t="s">
        <v>2839</v>
      </c>
      <c r="C2743" s="350" t="s">
        <v>2359</v>
      </c>
    </row>
    <row r="2744" spans="1:3" x14ac:dyDescent="0.25">
      <c r="A2744" s="351">
        <v>64434</v>
      </c>
      <c r="B2744" s="350" t="s">
        <v>2840</v>
      </c>
      <c r="C2744" s="350" t="s">
        <v>2832</v>
      </c>
    </row>
    <row r="2745" spans="1:3" x14ac:dyDescent="0.25">
      <c r="A2745" s="349">
        <v>6444</v>
      </c>
      <c r="B2745" s="350" t="s">
        <v>2841</v>
      </c>
      <c r="C2745" s="350" t="s">
        <v>2359</v>
      </c>
    </row>
    <row r="2746" spans="1:3" x14ac:dyDescent="0.25">
      <c r="A2746" s="351">
        <v>64441</v>
      </c>
      <c r="B2746" s="350" t="s">
        <v>2841</v>
      </c>
      <c r="C2746" s="350" t="s">
        <v>2359</v>
      </c>
    </row>
    <row r="2747" spans="1:3" x14ac:dyDescent="0.25">
      <c r="A2747" s="349">
        <v>6445</v>
      </c>
      <c r="B2747" s="350" t="s">
        <v>2842</v>
      </c>
      <c r="C2747" s="350" t="s">
        <v>274</v>
      </c>
    </row>
    <row r="2748" spans="1:3" x14ac:dyDescent="0.25">
      <c r="A2748" s="351">
        <v>64453</v>
      </c>
      <c r="B2748" s="350" t="s">
        <v>2843</v>
      </c>
      <c r="C2748" s="350" t="s">
        <v>2837</v>
      </c>
    </row>
    <row r="2749" spans="1:3" x14ac:dyDescent="0.25">
      <c r="A2749" s="351">
        <v>64454</v>
      </c>
      <c r="B2749" s="350" t="s">
        <v>2844</v>
      </c>
      <c r="C2749" s="350" t="s">
        <v>2837</v>
      </c>
    </row>
    <row r="2750" spans="1:3" x14ac:dyDescent="0.25">
      <c r="A2750" s="351">
        <v>64455</v>
      </c>
      <c r="B2750" s="350" t="s">
        <v>2845</v>
      </c>
      <c r="C2750" s="350" t="s">
        <v>2832</v>
      </c>
    </row>
    <row r="2751" spans="1:3" x14ac:dyDescent="0.25">
      <c r="A2751" s="351">
        <v>64456</v>
      </c>
      <c r="B2751" s="350" t="s">
        <v>2846</v>
      </c>
      <c r="C2751" s="350" t="s">
        <v>995</v>
      </c>
    </row>
    <row r="2752" spans="1:3" x14ac:dyDescent="0.25">
      <c r="A2752" s="351">
        <v>64457</v>
      </c>
      <c r="B2752" s="350" t="s">
        <v>2847</v>
      </c>
      <c r="C2752" s="350" t="s">
        <v>995</v>
      </c>
    </row>
    <row r="2753" spans="1:3" x14ac:dyDescent="0.25">
      <c r="A2753" s="351">
        <v>64458</v>
      </c>
      <c r="B2753" s="350" t="s">
        <v>2848</v>
      </c>
      <c r="C2753" s="350" t="s">
        <v>2359</v>
      </c>
    </row>
    <row r="2754" spans="1:3" x14ac:dyDescent="0.25">
      <c r="A2754" s="349">
        <v>6446</v>
      </c>
      <c r="B2754" s="350" t="s">
        <v>2849</v>
      </c>
      <c r="C2754" s="350" t="s">
        <v>2832</v>
      </c>
    </row>
    <row r="2755" spans="1:3" x14ac:dyDescent="0.25">
      <c r="A2755" s="351">
        <v>64463</v>
      </c>
      <c r="B2755" s="350" t="s">
        <v>2850</v>
      </c>
      <c r="C2755" s="350" t="s">
        <v>2832</v>
      </c>
    </row>
    <row r="2756" spans="1:3" x14ac:dyDescent="0.25">
      <c r="A2756" s="351">
        <v>64464</v>
      </c>
      <c r="B2756" s="350" t="s">
        <v>2851</v>
      </c>
      <c r="C2756" s="350" t="s">
        <v>995</v>
      </c>
    </row>
    <row r="2757" spans="1:3" x14ac:dyDescent="0.25">
      <c r="A2757" s="351">
        <v>64465</v>
      </c>
      <c r="B2757" s="350" t="s">
        <v>2852</v>
      </c>
      <c r="C2757" s="350" t="s">
        <v>995</v>
      </c>
    </row>
    <row r="2758" spans="1:3" x14ac:dyDescent="0.25">
      <c r="A2758" s="351">
        <v>64466</v>
      </c>
      <c r="B2758" s="350" t="s">
        <v>2853</v>
      </c>
      <c r="C2758" s="350" t="s">
        <v>995</v>
      </c>
    </row>
    <row r="2759" spans="1:3" x14ac:dyDescent="0.25">
      <c r="A2759" s="349">
        <v>6447</v>
      </c>
      <c r="B2759" s="350" t="s">
        <v>2854</v>
      </c>
      <c r="C2759" s="350" t="s">
        <v>995</v>
      </c>
    </row>
    <row r="2760" spans="1:3" x14ac:dyDescent="0.25">
      <c r="A2760" s="351">
        <v>64471</v>
      </c>
      <c r="B2760" s="350" t="s">
        <v>2855</v>
      </c>
      <c r="C2760" s="350" t="s">
        <v>2856</v>
      </c>
    </row>
    <row r="2761" spans="1:3" x14ac:dyDescent="0.25">
      <c r="A2761" s="351">
        <v>64472</v>
      </c>
      <c r="B2761" s="350" t="s">
        <v>2857</v>
      </c>
      <c r="C2761" s="350" t="s">
        <v>995</v>
      </c>
    </row>
    <row r="2762" spans="1:3" x14ac:dyDescent="0.25">
      <c r="A2762" s="351">
        <v>64473</v>
      </c>
      <c r="B2762" s="350" t="s">
        <v>2858</v>
      </c>
      <c r="C2762" s="350" t="s">
        <v>995</v>
      </c>
    </row>
    <row r="2763" spans="1:3" x14ac:dyDescent="0.25">
      <c r="A2763" s="351">
        <v>64474</v>
      </c>
      <c r="B2763" s="350" t="s">
        <v>2859</v>
      </c>
      <c r="C2763" s="350" t="s">
        <v>995</v>
      </c>
    </row>
    <row r="2764" spans="1:3" x14ac:dyDescent="0.25">
      <c r="A2764" s="351">
        <v>64475</v>
      </c>
      <c r="B2764" s="350" t="s">
        <v>2860</v>
      </c>
      <c r="C2764" s="350" t="s">
        <v>995</v>
      </c>
    </row>
    <row r="2765" spans="1:3" x14ac:dyDescent="0.25">
      <c r="A2765" s="351">
        <v>64476</v>
      </c>
      <c r="B2765" s="350" t="s">
        <v>2861</v>
      </c>
      <c r="C2765" s="350" t="s">
        <v>2832</v>
      </c>
    </row>
    <row r="2766" spans="1:3" x14ac:dyDescent="0.25">
      <c r="A2766" s="351">
        <v>64477</v>
      </c>
      <c r="B2766" s="350" t="s">
        <v>2862</v>
      </c>
      <c r="C2766" s="350" t="s">
        <v>2863</v>
      </c>
    </row>
    <row r="2767" spans="1:3" x14ac:dyDescent="0.25">
      <c r="A2767" s="349">
        <v>65</v>
      </c>
      <c r="B2767" s="350" t="s">
        <v>2864</v>
      </c>
      <c r="C2767" s="350" t="s">
        <v>2865</v>
      </c>
    </row>
    <row r="2768" spans="1:3" x14ac:dyDescent="0.25">
      <c r="A2768" s="349">
        <v>651</v>
      </c>
      <c r="B2768" s="350" t="s">
        <v>2080</v>
      </c>
      <c r="C2768" s="350" t="s">
        <v>274</v>
      </c>
    </row>
    <row r="2769" spans="1:3" x14ac:dyDescent="0.25">
      <c r="A2769" s="349">
        <v>6511</v>
      </c>
      <c r="B2769" s="350" t="s">
        <v>1244</v>
      </c>
      <c r="C2769" s="350" t="s">
        <v>274</v>
      </c>
    </row>
    <row r="2770" spans="1:3" x14ac:dyDescent="0.25">
      <c r="A2770" s="351">
        <v>65111</v>
      </c>
      <c r="B2770" s="350" t="s">
        <v>2866</v>
      </c>
      <c r="C2770" s="350" t="s">
        <v>274</v>
      </c>
    </row>
    <row r="2771" spans="1:3" x14ac:dyDescent="0.25">
      <c r="A2771" s="351">
        <v>65112</v>
      </c>
      <c r="B2771" s="350" t="s">
        <v>2081</v>
      </c>
      <c r="C2771" s="350" t="s">
        <v>274</v>
      </c>
    </row>
    <row r="2772" spans="1:3" x14ac:dyDescent="0.25">
      <c r="A2772" s="349">
        <v>6512</v>
      </c>
      <c r="B2772" s="350" t="s">
        <v>1245</v>
      </c>
      <c r="C2772" s="350" t="s">
        <v>274</v>
      </c>
    </row>
    <row r="2773" spans="1:3" x14ac:dyDescent="0.25">
      <c r="A2773" s="351">
        <v>65121</v>
      </c>
      <c r="B2773" s="350" t="s">
        <v>2867</v>
      </c>
      <c r="C2773" s="350" t="s">
        <v>274</v>
      </c>
    </row>
    <row r="2774" spans="1:3" x14ac:dyDescent="0.25">
      <c r="A2774" s="351">
        <v>65122</v>
      </c>
      <c r="B2774" s="350" t="s">
        <v>2868</v>
      </c>
      <c r="C2774" s="350" t="s">
        <v>274</v>
      </c>
    </row>
    <row r="2775" spans="1:3" x14ac:dyDescent="0.25">
      <c r="A2775" s="351">
        <v>65123</v>
      </c>
      <c r="B2775" s="350" t="s">
        <v>2869</v>
      </c>
      <c r="C2775" s="350" t="s">
        <v>274</v>
      </c>
    </row>
    <row r="2776" spans="1:3" x14ac:dyDescent="0.25">
      <c r="A2776" s="351">
        <v>65129</v>
      </c>
      <c r="B2776" s="350" t="s">
        <v>2870</v>
      </c>
      <c r="C2776" s="350" t="s">
        <v>274</v>
      </c>
    </row>
    <row r="2777" spans="1:3" x14ac:dyDescent="0.25">
      <c r="A2777" s="349">
        <v>6513</v>
      </c>
      <c r="B2777" s="350" t="s">
        <v>1246</v>
      </c>
      <c r="C2777" s="350" t="s">
        <v>274</v>
      </c>
    </row>
    <row r="2778" spans="1:3" x14ac:dyDescent="0.25">
      <c r="A2778" s="351">
        <v>65131</v>
      </c>
      <c r="B2778" s="350" t="s">
        <v>2871</v>
      </c>
      <c r="C2778" s="350" t="s">
        <v>274</v>
      </c>
    </row>
    <row r="2779" spans="1:3" x14ac:dyDescent="0.25">
      <c r="A2779" s="351">
        <v>65132</v>
      </c>
      <c r="B2779" s="350" t="s">
        <v>2872</v>
      </c>
      <c r="C2779" s="350" t="s">
        <v>274</v>
      </c>
    </row>
    <row r="2780" spans="1:3" x14ac:dyDescent="0.25">
      <c r="A2780" s="351">
        <v>65133</v>
      </c>
      <c r="B2780" s="350" t="s">
        <v>2873</v>
      </c>
      <c r="C2780" s="350" t="s">
        <v>274</v>
      </c>
    </row>
    <row r="2781" spans="1:3" x14ac:dyDescent="0.25">
      <c r="A2781" s="351">
        <v>65134</v>
      </c>
      <c r="B2781" s="350" t="s">
        <v>2874</v>
      </c>
      <c r="C2781" s="350" t="s">
        <v>274</v>
      </c>
    </row>
    <row r="2782" spans="1:3" x14ac:dyDescent="0.25">
      <c r="A2782" s="351">
        <v>65135</v>
      </c>
      <c r="B2782" s="350" t="s">
        <v>2875</v>
      </c>
      <c r="C2782" s="350" t="s">
        <v>274</v>
      </c>
    </row>
    <row r="2783" spans="1:3" x14ac:dyDescent="0.25">
      <c r="A2783" s="351">
        <v>65136</v>
      </c>
      <c r="B2783" s="350" t="s">
        <v>2876</v>
      </c>
      <c r="C2783" s="350" t="s">
        <v>274</v>
      </c>
    </row>
    <row r="2784" spans="1:3" x14ac:dyDescent="0.25">
      <c r="A2784" s="351">
        <v>65137</v>
      </c>
      <c r="B2784" s="350" t="s">
        <v>2877</v>
      </c>
      <c r="C2784" s="350" t="s">
        <v>274</v>
      </c>
    </row>
    <row r="2785" spans="1:3" x14ac:dyDescent="0.25">
      <c r="A2785" s="351">
        <v>65138</v>
      </c>
      <c r="B2785" s="350" t="s">
        <v>2082</v>
      </c>
      <c r="C2785" s="350" t="s">
        <v>274</v>
      </c>
    </row>
    <row r="2786" spans="1:3" x14ac:dyDescent="0.25">
      <c r="A2786" s="351">
        <v>65139</v>
      </c>
      <c r="B2786" s="350" t="s">
        <v>2878</v>
      </c>
      <c r="C2786" s="350" t="s">
        <v>274</v>
      </c>
    </row>
    <row r="2787" spans="1:3" x14ac:dyDescent="0.25">
      <c r="A2787" s="349">
        <v>6514</v>
      </c>
      <c r="B2787" s="350" t="s">
        <v>1247</v>
      </c>
      <c r="C2787" s="350" t="s">
        <v>274</v>
      </c>
    </row>
    <row r="2788" spans="1:3" x14ac:dyDescent="0.25">
      <c r="A2788" s="351">
        <v>65141</v>
      </c>
      <c r="B2788" s="350" t="s">
        <v>2879</v>
      </c>
      <c r="C2788" s="350" t="s">
        <v>274</v>
      </c>
    </row>
    <row r="2789" spans="1:3" x14ac:dyDescent="0.25">
      <c r="A2789" s="351">
        <v>65148</v>
      </c>
      <c r="B2789" s="350" t="s">
        <v>2880</v>
      </c>
      <c r="C2789" s="350" t="s">
        <v>274</v>
      </c>
    </row>
    <row r="2790" spans="1:3" x14ac:dyDescent="0.25">
      <c r="A2790" s="351">
        <v>65149</v>
      </c>
      <c r="B2790" s="350" t="s">
        <v>2881</v>
      </c>
      <c r="C2790" s="350" t="s">
        <v>274</v>
      </c>
    </row>
    <row r="2791" spans="1:3" x14ac:dyDescent="0.25">
      <c r="A2791" s="349">
        <v>652</v>
      </c>
      <c r="B2791" s="350" t="s">
        <v>2882</v>
      </c>
      <c r="C2791" s="350" t="s">
        <v>274</v>
      </c>
    </row>
    <row r="2792" spans="1:3" x14ac:dyDescent="0.25">
      <c r="A2792" s="349">
        <v>6521</v>
      </c>
      <c r="B2792" s="350" t="s">
        <v>1249</v>
      </c>
      <c r="C2792" s="350" t="s">
        <v>274</v>
      </c>
    </row>
    <row r="2793" spans="1:3" x14ac:dyDescent="0.25">
      <c r="A2793" s="351">
        <v>65211</v>
      </c>
      <c r="B2793" s="350" t="s">
        <v>2883</v>
      </c>
      <c r="C2793" s="350" t="s">
        <v>274</v>
      </c>
    </row>
    <row r="2794" spans="1:3" x14ac:dyDescent="0.25">
      <c r="A2794" s="351">
        <v>65212</v>
      </c>
      <c r="B2794" s="350" t="s">
        <v>2884</v>
      </c>
      <c r="C2794" s="350" t="s">
        <v>274</v>
      </c>
    </row>
    <row r="2795" spans="1:3" x14ac:dyDescent="0.25">
      <c r="A2795" s="351">
        <v>65213</v>
      </c>
      <c r="B2795" s="350" t="s">
        <v>2885</v>
      </c>
      <c r="C2795" s="350" t="s">
        <v>274</v>
      </c>
    </row>
    <row r="2796" spans="1:3" x14ac:dyDescent="0.25">
      <c r="A2796" s="351">
        <v>65214</v>
      </c>
      <c r="B2796" s="350" t="s">
        <v>2886</v>
      </c>
      <c r="C2796" s="350" t="s">
        <v>274</v>
      </c>
    </row>
    <row r="2797" spans="1:3" x14ac:dyDescent="0.25">
      <c r="A2797" s="351">
        <v>65215</v>
      </c>
      <c r="B2797" s="350" t="s">
        <v>2887</v>
      </c>
      <c r="C2797" s="350" t="s">
        <v>274</v>
      </c>
    </row>
    <row r="2798" spans="1:3" x14ac:dyDescent="0.25">
      <c r="A2798" s="351">
        <v>65218</v>
      </c>
      <c r="B2798" s="350" t="s">
        <v>2888</v>
      </c>
      <c r="C2798" s="350" t="s">
        <v>274</v>
      </c>
    </row>
    <row r="2799" spans="1:3" x14ac:dyDescent="0.25">
      <c r="A2799" s="351">
        <v>65219</v>
      </c>
      <c r="B2799" s="350" t="s">
        <v>2889</v>
      </c>
      <c r="C2799" s="350" t="s">
        <v>274</v>
      </c>
    </row>
    <row r="2800" spans="1:3" x14ac:dyDescent="0.25">
      <c r="A2800" s="349">
        <v>6522</v>
      </c>
      <c r="B2800" s="350" t="s">
        <v>1250</v>
      </c>
      <c r="C2800" s="350" t="s">
        <v>274</v>
      </c>
    </row>
    <row r="2801" spans="1:3" x14ac:dyDescent="0.25">
      <c r="A2801" s="351">
        <v>65221</v>
      </c>
      <c r="B2801" s="350" t="s">
        <v>2890</v>
      </c>
      <c r="C2801" s="350" t="s">
        <v>274</v>
      </c>
    </row>
    <row r="2802" spans="1:3" x14ac:dyDescent="0.25">
      <c r="A2802" s="351">
        <v>65223</v>
      </c>
      <c r="B2802" s="350" t="s">
        <v>2891</v>
      </c>
      <c r="C2802" s="350" t="s">
        <v>274</v>
      </c>
    </row>
    <row r="2803" spans="1:3" x14ac:dyDescent="0.25">
      <c r="A2803" s="351">
        <v>65224</v>
      </c>
      <c r="B2803" s="350" t="s">
        <v>2892</v>
      </c>
      <c r="C2803" s="350" t="s">
        <v>274</v>
      </c>
    </row>
    <row r="2804" spans="1:3" x14ac:dyDescent="0.25">
      <c r="A2804" s="351">
        <v>65225</v>
      </c>
      <c r="B2804" s="350" t="s">
        <v>2893</v>
      </c>
      <c r="C2804" s="350" t="s">
        <v>274</v>
      </c>
    </row>
    <row r="2805" spans="1:3" x14ac:dyDescent="0.25">
      <c r="A2805" s="351">
        <v>65229</v>
      </c>
      <c r="B2805" s="350" t="s">
        <v>2894</v>
      </c>
      <c r="C2805" s="350" t="s">
        <v>274</v>
      </c>
    </row>
    <row r="2806" spans="1:3" x14ac:dyDescent="0.25">
      <c r="A2806" s="349">
        <v>6524</v>
      </c>
      <c r="B2806" s="350" t="s">
        <v>1251</v>
      </c>
      <c r="C2806" s="350" t="s">
        <v>274</v>
      </c>
    </row>
    <row r="2807" spans="1:3" x14ac:dyDescent="0.25">
      <c r="A2807" s="351">
        <v>65241</v>
      </c>
      <c r="B2807" s="350" t="s">
        <v>1251</v>
      </c>
      <c r="C2807" s="350" t="s">
        <v>274</v>
      </c>
    </row>
    <row r="2808" spans="1:3" x14ac:dyDescent="0.25">
      <c r="A2808" s="349">
        <v>6525</v>
      </c>
      <c r="B2808" s="350" t="s">
        <v>1252</v>
      </c>
      <c r="C2808" s="350" t="s">
        <v>274</v>
      </c>
    </row>
    <row r="2809" spans="1:3" x14ac:dyDescent="0.25">
      <c r="A2809" s="351">
        <v>65251</v>
      </c>
      <c r="B2809" s="350" t="s">
        <v>1252</v>
      </c>
      <c r="C2809" s="350" t="s">
        <v>274</v>
      </c>
    </row>
    <row r="2810" spans="1:3" x14ac:dyDescent="0.25">
      <c r="A2810" s="351">
        <v>65252</v>
      </c>
      <c r="B2810" s="350" t="s">
        <v>2895</v>
      </c>
      <c r="C2810" s="350" t="s">
        <v>274</v>
      </c>
    </row>
    <row r="2811" spans="1:3" x14ac:dyDescent="0.25">
      <c r="A2811" s="349">
        <v>6526</v>
      </c>
      <c r="B2811" s="350" t="s">
        <v>1253</v>
      </c>
      <c r="C2811" s="350" t="s">
        <v>274</v>
      </c>
    </row>
    <row r="2812" spans="1:3" x14ac:dyDescent="0.25">
      <c r="A2812" s="351">
        <v>65261</v>
      </c>
      <c r="B2812" s="350" t="s">
        <v>2780</v>
      </c>
      <c r="C2812" s="350" t="s">
        <v>274</v>
      </c>
    </row>
    <row r="2813" spans="1:3" x14ac:dyDescent="0.25">
      <c r="A2813" s="351">
        <v>65262</v>
      </c>
      <c r="B2813" s="350" t="s">
        <v>2786</v>
      </c>
      <c r="C2813" s="350" t="s">
        <v>274</v>
      </c>
    </row>
    <row r="2814" spans="1:3" x14ac:dyDescent="0.25">
      <c r="A2814" s="351">
        <v>65263</v>
      </c>
      <c r="B2814" s="350" t="s">
        <v>2896</v>
      </c>
      <c r="C2814" s="350" t="s">
        <v>274</v>
      </c>
    </row>
    <row r="2815" spans="1:3" x14ac:dyDescent="0.25">
      <c r="A2815" s="351">
        <v>65264</v>
      </c>
      <c r="B2815" s="350" t="s">
        <v>2897</v>
      </c>
      <c r="C2815" s="350" t="s">
        <v>274</v>
      </c>
    </row>
    <row r="2816" spans="1:3" x14ac:dyDescent="0.25">
      <c r="A2816" s="351">
        <v>65265</v>
      </c>
      <c r="B2816" s="350" t="s">
        <v>2898</v>
      </c>
      <c r="C2816" s="350" t="s">
        <v>274</v>
      </c>
    </row>
    <row r="2817" spans="1:3" x14ac:dyDescent="0.25">
      <c r="A2817" s="351">
        <v>65266</v>
      </c>
      <c r="B2817" s="350" t="s">
        <v>2899</v>
      </c>
      <c r="C2817" s="350" t="s">
        <v>274</v>
      </c>
    </row>
    <row r="2818" spans="1:3" x14ac:dyDescent="0.25">
      <c r="A2818" s="351">
        <v>65267</v>
      </c>
      <c r="B2818" s="350" t="s">
        <v>2900</v>
      </c>
      <c r="C2818" s="350" t="s">
        <v>274</v>
      </c>
    </row>
    <row r="2819" spans="1:3" x14ac:dyDescent="0.25">
      <c r="A2819" s="351">
        <v>65268</v>
      </c>
      <c r="B2819" s="350" t="s">
        <v>2901</v>
      </c>
      <c r="C2819" s="350" t="s">
        <v>274</v>
      </c>
    </row>
    <row r="2820" spans="1:3" x14ac:dyDescent="0.25">
      <c r="A2820" s="351">
        <v>65269</v>
      </c>
      <c r="B2820" s="350" t="s">
        <v>2902</v>
      </c>
      <c r="C2820" s="350" t="s">
        <v>274</v>
      </c>
    </row>
    <row r="2821" spans="1:3" x14ac:dyDescent="0.25">
      <c r="A2821" s="349">
        <v>6527</v>
      </c>
      <c r="B2821" s="350" t="s">
        <v>1254</v>
      </c>
      <c r="C2821" s="350" t="s">
        <v>274</v>
      </c>
    </row>
    <row r="2822" spans="1:3" x14ac:dyDescent="0.25">
      <c r="A2822" s="351">
        <v>65271</v>
      </c>
      <c r="B2822" s="350" t="s">
        <v>2903</v>
      </c>
      <c r="C2822" s="350" t="s">
        <v>274</v>
      </c>
    </row>
    <row r="2823" spans="1:3" x14ac:dyDescent="0.25">
      <c r="A2823" s="351">
        <v>65272</v>
      </c>
      <c r="B2823" s="350" t="s">
        <v>2904</v>
      </c>
      <c r="C2823" s="350" t="s">
        <v>274</v>
      </c>
    </row>
    <row r="2824" spans="1:3" x14ac:dyDescent="0.25">
      <c r="A2824" s="349">
        <v>6528</v>
      </c>
      <c r="B2824" s="350" t="s">
        <v>2905</v>
      </c>
      <c r="C2824" s="350" t="s">
        <v>1474</v>
      </c>
    </row>
    <row r="2825" spans="1:3" x14ac:dyDescent="0.25">
      <c r="A2825" s="351">
        <v>65281</v>
      </c>
      <c r="B2825" s="350" t="s">
        <v>2905</v>
      </c>
      <c r="C2825" s="350" t="s">
        <v>1474</v>
      </c>
    </row>
    <row r="2826" spans="1:3" x14ac:dyDescent="0.25">
      <c r="A2826" s="349">
        <v>653</v>
      </c>
      <c r="B2826" s="350" t="s">
        <v>2906</v>
      </c>
      <c r="C2826" s="350" t="s">
        <v>274</v>
      </c>
    </row>
    <row r="2827" spans="1:3" x14ac:dyDescent="0.25">
      <c r="A2827" s="349">
        <v>6531</v>
      </c>
      <c r="B2827" s="350" t="s">
        <v>1257</v>
      </c>
      <c r="C2827" s="350" t="s">
        <v>274</v>
      </c>
    </row>
    <row r="2828" spans="1:3" x14ac:dyDescent="0.25">
      <c r="A2828" s="351">
        <v>65311</v>
      </c>
      <c r="B2828" s="350" t="s">
        <v>1257</v>
      </c>
      <c r="C2828" s="350" t="s">
        <v>274</v>
      </c>
    </row>
    <row r="2829" spans="1:3" x14ac:dyDescent="0.25">
      <c r="A2829" s="349">
        <v>6532</v>
      </c>
      <c r="B2829" s="350" t="s">
        <v>1258</v>
      </c>
      <c r="C2829" s="350" t="s">
        <v>274</v>
      </c>
    </row>
    <row r="2830" spans="1:3" x14ac:dyDescent="0.25">
      <c r="A2830" s="351">
        <v>65321</v>
      </c>
      <c r="B2830" s="350" t="s">
        <v>1258</v>
      </c>
      <c r="C2830" s="350" t="s">
        <v>274</v>
      </c>
    </row>
    <row r="2831" spans="1:3" x14ac:dyDescent="0.25">
      <c r="A2831" s="349">
        <v>6533</v>
      </c>
      <c r="B2831" s="350" t="s">
        <v>1259</v>
      </c>
      <c r="C2831" s="350" t="s">
        <v>274</v>
      </c>
    </row>
    <row r="2832" spans="1:3" x14ac:dyDescent="0.25">
      <c r="A2832" s="351">
        <v>65331</v>
      </c>
      <c r="B2832" s="350" t="s">
        <v>1259</v>
      </c>
      <c r="C2832" s="350" t="s">
        <v>274</v>
      </c>
    </row>
    <row r="2833" spans="1:3" x14ac:dyDescent="0.25">
      <c r="A2833" s="349">
        <v>66</v>
      </c>
      <c r="B2833" s="350" t="s">
        <v>2907</v>
      </c>
      <c r="C2833" s="350" t="s">
        <v>2908</v>
      </c>
    </row>
    <row r="2834" spans="1:3" x14ac:dyDescent="0.25">
      <c r="A2834" s="349">
        <v>661</v>
      </c>
      <c r="B2834" s="350" t="s">
        <v>2909</v>
      </c>
      <c r="C2834" s="350" t="s">
        <v>274</v>
      </c>
    </row>
    <row r="2835" spans="1:3" x14ac:dyDescent="0.25">
      <c r="A2835" s="349">
        <v>6614</v>
      </c>
      <c r="B2835" s="350" t="s">
        <v>2910</v>
      </c>
      <c r="C2835" s="350" t="s">
        <v>274</v>
      </c>
    </row>
    <row r="2836" spans="1:3" x14ac:dyDescent="0.25">
      <c r="A2836" s="351">
        <v>66141</v>
      </c>
      <c r="B2836" s="350" t="s">
        <v>2911</v>
      </c>
      <c r="C2836" s="350" t="s">
        <v>274</v>
      </c>
    </row>
    <row r="2837" spans="1:3" x14ac:dyDescent="0.25">
      <c r="A2837" s="351">
        <v>661411</v>
      </c>
      <c r="B2837" s="350" t="s">
        <v>2912</v>
      </c>
      <c r="C2837" s="350" t="s">
        <v>274</v>
      </c>
    </row>
    <row r="2838" spans="1:3" x14ac:dyDescent="0.25">
      <c r="A2838" s="351">
        <v>66142</v>
      </c>
      <c r="B2838" s="350" t="s">
        <v>2913</v>
      </c>
      <c r="C2838" s="350" t="s">
        <v>274</v>
      </c>
    </row>
    <row r="2839" spans="1:3" x14ac:dyDescent="0.25">
      <c r="A2839" s="349">
        <v>6615</v>
      </c>
      <c r="B2839" s="350" t="s">
        <v>2914</v>
      </c>
      <c r="C2839" s="350" t="s">
        <v>274</v>
      </c>
    </row>
    <row r="2840" spans="1:3" x14ac:dyDescent="0.25">
      <c r="A2840" s="351">
        <v>66151</v>
      </c>
      <c r="B2840" s="350" t="s">
        <v>2914</v>
      </c>
      <c r="C2840" s="350" t="s">
        <v>274</v>
      </c>
    </row>
    <row r="2841" spans="1:3" x14ac:dyDescent="0.25">
      <c r="A2841" s="349">
        <v>663</v>
      </c>
      <c r="B2841" s="350" t="s">
        <v>2915</v>
      </c>
      <c r="C2841" s="350" t="s">
        <v>274</v>
      </c>
    </row>
    <row r="2842" spans="1:3" x14ac:dyDescent="0.25">
      <c r="A2842" s="349">
        <v>6631</v>
      </c>
      <c r="B2842" s="350" t="s">
        <v>2272</v>
      </c>
      <c r="C2842" s="350" t="s">
        <v>274</v>
      </c>
    </row>
    <row r="2843" spans="1:3" x14ac:dyDescent="0.25">
      <c r="A2843" s="351">
        <v>66311</v>
      </c>
      <c r="B2843" s="350" t="s">
        <v>2916</v>
      </c>
      <c r="C2843" s="350" t="s">
        <v>274</v>
      </c>
    </row>
    <row r="2844" spans="1:3" x14ac:dyDescent="0.25">
      <c r="A2844" s="351">
        <v>66312</v>
      </c>
      <c r="B2844" s="350" t="s">
        <v>2917</v>
      </c>
      <c r="C2844" s="350" t="s">
        <v>274</v>
      </c>
    </row>
    <row r="2845" spans="1:3" x14ac:dyDescent="0.25">
      <c r="A2845" s="351">
        <v>66313</v>
      </c>
      <c r="B2845" s="350" t="s">
        <v>2918</v>
      </c>
      <c r="C2845" s="350" t="s">
        <v>274</v>
      </c>
    </row>
    <row r="2846" spans="1:3" x14ac:dyDescent="0.25">
      <c r="A2846" s="351">
        <v>66314</v>
      </c>
      <c r="B2846" s="350" t="s">
        <v>2919</v>
      </c>
      <c r="C2846" s="350" t="s">
        <v>274</v>
      </c>
    </row>
    <row r="2847" spans="1:3" x14ac:dyDescent="0.25">
      <c r="A2847" s="349">
        <v>6632</v>
      </c>
      <c r="B2847" s="350" t="s">
        <v>2287</v>
      </c>
      <c r="C2847" s="350" t="s">
        <v>274</v>
      </c>
    </row>
    <row r="2848" spans="1:3" x14ac:dyDescent="0.25">
      <c r="A2848" s="351">
        <v>66321</v>
      </c>
      <c r="B2848" s="350" t="s">
        <v>2920</v>
      </c>
      <c r="C2848" s="350" t="s">
        <v>274</v>
      </c>
    </row>
    <row r="2849" spans="1:3" x14ac:dyDescent="0.25">
      <c r="A2849" s="351">
        <v>66322</v>
      </c>
      <c r="B2849" s="350" t="s">
        <v>2921</v>
      </c>
      <c r="C2849" s="350" t="s">
        <v>274</v>
      </c>
    </row>
    <row r="2850" spans="1:3" x14ac:dyDescent="0.25">
      <c r="A2850" s="351">
        <v>66323</v>
      </c>
      <c r="B2850" s="350" t="s">
        <v>2922</v>
      </c>
      <c r="C2850" s="350" t="s">
        <v>274</v>
      </c>
    </row>
    <row r="2851" spans="1:3" x14ac:dyDescent="0.25">
      <c r="A2851" s="351">
        <v>66324</v>
      </c>
      <c r="B2851" s="350" t="s">
        <v>2923</v>
      </c>
      <c r="C2851" s="350" t="s">
        <v>274</v>
      </c>
    </row>
    <row r="2852" spans="1:3" x14ac:dyDescent="0.25">
      <c r="A2852" s="349">
        <v>67</v>
      </c>
      <c r="B2852" s="350" t="s">
        <v>2924</v>
      </c>
      <c r="C2852" s="350" t="s">
        <v>274</v>
      </c>
    </row>
    <row r="2853" spans="1:3" x14ac:dyDescent="0.25">
      <c r="A2853" s="349">
        <v>671</v>
      </c>
      <c r="B2853" s="350" t="s">
        <v>2925</v>
      </c>
      <c r="C2853" s="350" t="s">
        <v>274</v>
      </c>
    </row>
    <row r="2854" spans="1:3" x14ac:dyDescent="0.25">
      <c r="A2854" s="349">
        <v>6711</v>
      </c>
      <c r="B2854" s="350" t="s">
        <v>2926</v>
      </c>
      <c r="C2854" s="350" t="s">
        <v>274</v>
      </c>
    </row>
    <row r="2855" spans="1:3" x14ac:dyDescent="0.25">
      <c r="A2855" s="351">
        <v>67111</v>
      </c>
      <c r="B2855" s="350" t="s">
        <v>2926</v>
      </c>
      <c r="C2855" s="350" t="s">
        <v>274</v>
      </c>
    </row>
    <row r="2856" spans="1:3" x14ac:dyDescent="0.25">
      <c r="A2856" s="351">
        <v>6711131111</v>
      </c>
      <c r="B2856" s="350" t="s">
        <v>2927</v>
      </c>
      <c r="C2856" s="350" t="s">
        <v>274</v>
      </c>
    </row>
    <row r="2857" spans="1:3" x14ac:dyDescent="0.25">
      <c r="A2857" s="351">
        <v>6711131112</v>
      </c>
      <c r="B2857" s="350" t="s">
        <v>2928</v>
      </c>
      <c r="C2857" s="350" t="s">
        <v>274</v>
      </c>
    </row>
    <row r="2858" spans="1:3" x14ac:dyDescent="0.25">
      <c r="A2858" s="351">
        <v>6711131113</v>
      </c>
      <c r="B2858" s="350" t="s">
        <v>2929</v>
      </c>
      <c r="C2858" s="350" t="s">
        <v>274</v>
      </c>
    </row>
    <row r="2859" spans="1:3" x14ac:dyDescent="0.25">
      <c r="A2859" s="351">
        <v>6711131121</v>
      </c>
      <c r="B2859" s="350" t="s">
        <v>2930</v>
      </c>
      <c r="C2859" s="350" t="s">
        <v>274</v>
      </c>
    </row>
    <row r="2860" spans="1:3" x14ac:dyDescent="0.25">
      <c r="A2860" s="351">
        <v>6711131122</v>
      </c>
      <c r="B2860" s="350" t="s">
        <v>2931</v>
      </c>
      <c r="C2860" s="350" t="s">
        <v>274</v>
      </c>
    </row>
    <row r="2861" spans="1:3" x14ac:dyDescent="0.25">
      <c r="A2861" s="351">
        <v>6711131123</v>
      </c>
      <c r="B2861" s="350" t="s">
        <v>2932</v>
      </c>
      <c r="C2861" s="350" t="s">
        <v>274</v>
      </c>
    </row>
    <row r="2862" spans="1:3" x14ac:dyDescent="0.25">
      <c r="A2862" s="351">
        <v>6711131124</v>
      </c>
      <c r="B2862" s="350" t="s">
        <v>2933</v>
      </c>
      <c r="C2862" s="350" t="s">
        <v>274</v>
      </c>
    </row>
    <row r="2863" spans="1:3" x14ac:dyDescent="0.25">
      <c r="A2863" s="351">
        <v>6711131125</v>
      </c>
      <c r="B2863" s="350" t="s">
        <v>2934</v>
      </c>
      <c r="C2863" s="350" t="s">
        <v>274</v>
      </c>
    </row>
    <row r="2864" spans="1:3" x14ac:dyDescent="0.25">
      <c r="A2864" s="351">
        <v>6711131126</v>
      </c>
      <c r="B2864" s="350" t="s">
        <v>2935</v>
      </c>
      <c r="C2864" s="350" t="s">
        <v>274</v>
      </c>
    </row>
    <row r="2865" spans="1:3" x14ac:dyDescent="0.25">
      <c r="A2865" s="351">
        <v>6711131129</v>
      </c>
      <c r="B2865" s="350" t="s">
        <v>2936</v>
      </c>
      <c r="C2865" s="350" t="s">
        <v>274</v>
      </c>
    </row>
    <row r="2866" spans="1:3" x14ac:dyDescent="0.25">
      <c r="A2866" s="351">
        <v>6711131131</v>
      </c>
      <c r="B2866" s="350" t="s">
        <v>2937</v>
      </c>
      <c r="C2866" s="350" t="s">
        <v>274</v>
      </c>
    </row>
    <row r="2867" spans="1:3" x14ac:dyDescent="0.25">
      <c r="A2867" s="351">
        <v>6711131141</v>
      </c>
      <c r="B2867" s="350" t="s">
        <v>2938</v>
      </c>
      <c r="C2867" s="350" t="s">
        <v>274</v>
      </c>
    </row>
    <row r="2868" spans="1:3" x14ac:dyDescent="0.25">
      <c r="A2868" s="351">
        <v>6711131211</v>
      </c>
      <c r="B2868" s="350" t="s">
        <v>2939</v>
      </c>
      <c r="C2868" s="350" t="s">
        <v>274</v>
      </c>
    </row>
    <row r="2869" spans="1:3" x14ac:dyDescent="0.25">
      <c r="A2869" s="351">
        <v>6711131212</v>
      </c>
      <c r="B2869" s="350" t="s">
        <v>2940</v>
      </c>
      <c r="C2869" s="350" t="s">
        <v>274</v>
      </c>
    </row>
    <row r="2870" spans="1:3" x14ac:dyDescent="0.25">
      <c r="A2870" s="351">
        <v>6711131213</v>
      </c>
      <c r="B2870" s="350" t="s">
        <v>2941</v>
      </c>
      <c r="C2870" s="350" t="s">
        <v>274</v>
      </c>
    </row>
    <row r="2871" spans="1:3" x14ac:dyDescent="0.25">
      <c r="A2871" s="351">
        <v>6711131214</v>
      </c>
      <c r="B2871" s="350" t="s">
        <v>2942</v>
      </c>
      <c r="C2871" s="350" t="s">
        <v>274</v>
      </c>
    </row>
    <row r="2872" spans="1:3" x14ac:dyDescent="0.25">
      <c r="A2872" s="351">
        <v>6711131215</v>
      </c>
      <c r="B2872" s="350" t="s">
        <v>2943</v>
      </c>
      <c r="C2872" s="350" t="s">
        <v>274</v>
      </c>
    </row>
    <row r="2873" spans="1:3" x14ac:dyDescent="0.25">
      <c r="A2873" s="351">
        <v>6711131216</v>
      </c>
      <c r="B2873" s="350" t="s">
        <v>2944</v>
      </c>
      <c r="C2873" s="350" t="s">
        <v>274</v>
      </c>
    </row>
    <row r="2874" spans="1:3" x14ac:dyDescent="0.25">
      <c r="A2874" s="351">
        <v>6711131219</v>
      </c>
      <c r="B2874" s="350" t="s">
        <v>2945</v>
      </c>
      <c r="C2874" s="350" t="s">
        <v>274</v>
      </c>
    </row>
    <row r="2875" spans="1:3" x14ac:dyDescent="0.25">
      <c r="A2875" s="351">
        <v>6711131311</v>
      </c>
      <c r="B2875" s="350" t="s">
        <v>2946</v>
      </c>
      <c r="C2875" s="350" t="s">
        <v>274</v>
      </c>
    </row>
    <row r="2876" spans="1:3" x14ac:dyDescent="0.25">
      <c r="A2876" s="351">
        <v>6711131321</v>
      </c>
      <c r="B2876" s="350" t="s">
        <v>2947</v>
      </c>
      <c r="C2876" s="350" t="s">
        <v>274</v>
      </c>
    </row>
    <row r="2877" spans="1:3" x14ac:dyDescent="0.25">
      <c r="A2877" s="351">
        <v>6711131322</v>
      </c>
      <c r="B2877" s="350" t="s">
        <v>2948</v>
      </c>
      <c r="C2877" s="350" t="s">
        <v>2949</v>
      </c>
    </row>
    <row r="2878" spans="1:3" x14ac:dyDescent="0.25">
      <c r="A2878" s="351">
        <v>6711131329</v>
      </c>
      <c r="B2878" s="350" t="s">
        <v>2950</v>
      </c>
      <c r="C2878" s="350" t="s">
        <v>274</v>
      </c>
    </row>
    <row r="2879" spans="1:3" x14ac:dyDescent="0.25">
      <c r="A2879" s="351">
        <v>6711131332</v>
      </c>
      <c r="B2879" s="350" t="s">
        <v>2951</v>
      </c>
      <c r="C2879" s="350" t="s">
        <v>274</v>
      </c>
    </row>
    <row r="2880" spans="1:3" x14ac:dyDescent="0.25">
      <c r="A2880" s="351">
        <v>6711131333</v>
      </c>
      <c r="B2880" s="350" t="s">
        <v>2952</v>
      </c>
      <c r="C2880" s="350" t="s">
        <v>1474</v>
      </c>
    </row>
    <row r="2881" spans="1:3" x14ac:dyDescent="0.25">
      <c r="A2881" s="351">
        <v>6711132111</v>
      </c>
      <c r="B2881" s="350" t="s">
        <v>2953</v>
      </c>
      <c r="C2881" s="350" t="s">
        <v>274</v>
      </c>
    </row>
    <row r="2882" spans="1:3" x14ac:dyDescent="0.25">
      <c r="A2882" s="351">
        <v>6711132112</v>
      </c>
      <c r="B2882" s="350" t="s">
        <v>2954</v>
      </c>
      <c r="C2882" s="350" t="s">
        <v>274</v>
      </c>
    </row>
    <row r="2883" spans="1:3" x14ac:dyDescent="0.25">
      <c r="A2883" s="351">
        <v>6711132113</v>
      </c>
      <c r="B2883" s="350" t="s">
        <v>2955</v>
      </c>
      <c r="C2883" s="350" t="s">
        <v>274</v>
      </c>
    </row>
    <row r="2884" spans="1:3" x14ac:dyDescent="0.25">
      <c r="A2884" s="351">
        <v>6711132114</v>
      </c>
      <c r="B2884" s="350" t="s">
        <v>2956</v>
      </c>
      <c r="C2884" s="350" t="s">
        <v>274</v>
      </c>
    </row>
    <row r="2885" spans="1:3" x14ac:dyDescent="0.25">
      <c r="A2885" s="351">
        <v>6711132115</v>
      </c>
      <c r="B2885" s="350" t="s">
        <v>2957</v>
      </c>
      <c r="C2885" s="350" t="s">
        <v>274</v>
      </c>
    </row>
    <row r="2886" spans="1:3" x14ac:dyDescent="0.25">
      <c r="A2886" s="351">
        <v>6711132116</v>
      </c>
      <c r="B2886" s="350" t="s">
        <v>2958</v>
      </c>
      <c r="C2886" s="350" t="s">
        <v>274</v>
      </c>
    </row>
    <row r="2887" spans="1:3" x14ac:dyDescent="0.25">
      <c r="A2887" s="351">
        <v>6711132117</v>
      </c>
      <c r="B2887" s="350" t="s">
        <v>2959</v>
      </c>
      <c r="C2887" s="350" t="s">
        <v>274</v>
      </c>
    </row>
    <row r="2888" spans="1:3" x14ac:dyDescent="0.25">
      <c r="A2888" s="351">
        <v>6711132119</v>
      </c>
      <c r="B2888" s="350" t="s">
        <v>2960</v>
      </c>
      <c r="C2888" s="350" t="s">
        <v>274</v>
      </c>
    </row>
    <row r="2889" spans="1:3" x14ac:dyDescent="0.25">
      <c r="A2889" s="351">
        <v>6711132121</v>
      </c>
      <c r="B2889" s="350" t="s">
        <v>2961</v>
      </c>
      <c r="C2889" s="350" t="s">
        <v>274</v>
      </c>
    </row>
    <row r="2890" spans="1:3" x14ac:dyDescent="0.25">
      <c r="A2890" s="351">
        <v>6711132122</v>
      </c>
      <c r="B2890" s="350" t="s">
        <v>2962</v>
      </c>
      <c r="C2890" s="350" t="s">
        <v>274</v>
      </c>
    </row>
    <row r="2891" spans="1:3" x14ac:dyDescent="0.25">
      <c r="A2891" s="351">
        <v>6711132123</v>
      </c>
      <c r="B2891" s="350" t="s">
        <v>2963</v>
      </c>
      <c r="C2891" s="350" t="s">
        <v>274</v>
      </c>
    </row>
    <row r="2892" spans="1:3" x14ac:dyDescent="0.25">
      <c r="A2892" s="351">
        <v>6711132131</v>
      </c>
      <c r="B2892" s="350" t="s">
        <v>2964</v>
      </c>
      <c r="C2892" s="350" t="s">
        <v>274</v>
      </c>
    </row>
    <row r="2893" spans="1:3" x14ac:dyDescent="0.25">
      <c r="A2893" s="351">
        <v>6711132132</v>
      </c>
      <c r="B2893" s="350" t="s">
        <v>2965</v>
      </c>
      <c r="C2893" s="350" t="s">
        <v>274</v>
      </c>
    </row>
    <row r="2894" spans="1:3" x14ac:dyDescent="0.25">
      <c r="A2894" s="351">
        <v>6711132141</v>
      </c>
      <c r="B2894" s="350" t="s">
        <v>2966</v>
      </c>
      <c r="C2894" s="350" t="s">
        <v>274</v>
      </c>
    </row>
    <row r="2895" spans="1:3" x14ac:dyDescent="0.25">
      <c r="A2895" s="351">
        <v>6711132149</v>
      </c>
      <c r="B2895" s="350" t="s">
        <v>2967</v>
      </c>
      <c r="C2895" s="350" t="s">
        <v>274</v>
      </c>
    </row>
    <row r="2896" spans="1:3" x14ac:dyDescent="0.25">
      <c r="A2896" s="351">
        <v>6711132211</v>
      </c>
      <c r="B2896" s="350" t="s">
        <v>2968</v>
      </c>
      <c r="C2896" s="350" t="s">
        <v>274</v>
      </c>
    </row>
    <row r="2897" spans="1:3" x14ac:dyDescent="0.25">
      <c r="A2897" s="351">
        <v>6711132212</v>
      </c>
      <c r="B2897" s="350" t="s">
        <v>2969</v>
      </c>
      <c r="C2897" s="350" t="s">
        <v>274</v>
      </c>
    </row>
    <row r="2898" spans="1:3" x14ac:dyDescent="0.25">
      <c r="A2898" s="351">
        <v>6711132213</v>
      </c>
      <c r="B2898" s="350" t="s">
        <v>2970</v>
      </c>
      <c r="C2898" s="350" t="s">
        <v>274</v>
      </c>
    </row>
    <row r="2899" spans="1:3" x14ac:dyDescent="0.25">
      <c r="A2899" s="351">
        <v>6711132214</v>
      </c>
      <c r="B2899" s="350" t="s">
        <v>2971</v>
      </c>
      <c r="C2899" s="350" t="s">
        <v>274</v>
      </c>
    </row>
    <row r="2900" spans="1:3" x14ac:dyDescent="0.25">
      <c r="A2900" s="351">
        <v>6711132216</v>
      </c>
      <c r="B2900" s="350" t="s">
        <v>2972</v>
      </c>
      <c r="C2900" s="350" t="s">
        <v>274</v>
      </c>
    </row>
    <row r="2901" spans="1:3" x14ac:dyDescent="0.25">
      <c r="A2901" s="351">
        <v>6711132219</v>
      </c>
      <c r="B2901" s="350" t="s">
        <v>2973</v>
      </c>
      <c r="C2901" s="350" t="s">
        <v>274</v>
      </c>
    </row>
    <row r="2902" spans="1:3" x14ac:dyDescent="0.25">
      <c r="A2902" s="351">
        <v>6711132221</v>
      </c>
      <c r="B2902" s="350" t="s">
        <v>2974</v>
      </c>
      <c r="C2902" s="350" t="s">
        <v>274</v>
      </c>
    </row>
    <row r="2903" spans="1:3" x14ac:dyDescent="0.25">
      <c r="A2903" s="351">
        <v>6711132222</v>
      </c>
      <c r="B2903" s="350" t="s">
        <v>2975</v>
      </c>
      <c r="C2903" s="350" t="s">
        <v>274</v>
      </c>
    </row>
    <row r="2904" spans="1:3" x14ac:dyDescent="0.25">
      <c r="A2904" s="351">
        <v>6711132223</v>
      </c>
      <c r="B2904" s="350" t="s">
        <v>2976</v>
      </c>
      <c r="C2904" s="350" t="s">
        <v>274</v>
      </c>
    </row>
    <row r="2905" spans="1:3" x14ac:dyDescent="0.25">
      <c r="A2905" s="351">
        <v>6711132224</v>
      </c>
      <c r="B2905" s="350" t="s">
        <v>2977</v>
      </c>
      <c r="C2905" s="350" t="s">
        <v>274</v>
      </c>
    </row>
    <row r="2906" spans="1:3" x14ac:dyDescent="0.25">
      <c r="A2906" s="351">
        <v>6711132225</v>
      </c>
      <c r="B2906" s="350" t="s">
        <v>2978</v>
      </c>
      <c r="C2906" s="350" t="s">
        <v>274</v>
      </c>
    </row>
    <row r="2907" spans="1:3" x14ac:dyDescent="0.25">
      <c r="A2907" s="351">
        <v>6711132226</v>
      </c>
      <c r="B2907" s="350" t="s">
        <v>2979</v>
      </c>
      <c r="C2907" s="350" t="s">
        <v>274</v>
      </c>
    </row>
    <row r="2908" spans="1:3" x14ac:dyDescent="0.25">
      <c r="A2908" s="351">
        <v>6711132229</v>
      </c>
      <c r="B2908" s="350" t="s">
        <v>2980</v>
      </c>
      <c r="C2908" s="350" t="s">
        <v>274</v>
      </c>
    </row>
    <row r="2909" spans="1:3" x14ac:dyDescent="0.25">
      <c r="A2909" s="351">
        <v>6711132231</v>
      </c>
      <c r="B2909" s="350" t="s">
        <v>2981</v>
      </c>
      <c r="C2909" s="350" t="s">
        <v>274</v>
      </c>
    </row>
    <row r="2910" spans="1:3" x14ac:dyDescent="0.25">
      <c r="A2910" s="351">
        <v>6711132232</v>
      </c>
      <c r="B2910" s="350" t="s">
        <v>2982</v>
      </c>
      <c r="C2910" s="350" t="s">
        <v>274</v>
      </c>
    </row>
    <row r="2911" spans="1:3" x14ac:dyDescent="0.25">
      <c r="A2911" s="351">
        <v>6711132233</v>
      </c>
      <c r="B2911" s="350" t="s">
        <v>2983</v>
      </c>
      <c r="C2911" s="350" t="s">
        <v>274</v>
      </c>
    </row>
    <row r="2912" spans="1:3" x14ac:dyDescent="0.25">
      <c r="A2912" s="351">
        <v>6711132234</v>
      </c>
      <c r="B2912" s="350" t="s">
        <v>2984</v>
      </c>
      <c r="C2912" s="350" t="s">
        <v>274</v>
      </c>
    </row>
    <row r="2913" spans="1:3" x14ac:dyDescent="0.25">
      <c r="A2913" s="351">
        <v>6711132239</v>
      </c>
      <c r="B2913" s="350" t="s">
        <v>2985</v>
      </c>
      <c r="C2913" s="350" t="s">
        <v>274</v>
      </c>
    </row>
    <row r="2914" spans="1:3" x14ac:dyDescent="0.25">
      <c r="A2914" s="349">
        <v>6711132241</v>
      </c>
      <c r="B2914" s="350" t="s">
        <v>2986</v>
      </c>
      <c r="C2914" s="350" t="s">
        <v>1377</v>
      </c>
    </row>
    <row r="2915" spans="1:3" x14ac:dyDescent="0.25">
      <c r="A2915" s="349">
        <v>6711132242</v>
      </c>
      <c r="B2915" s="350" t="s">
        <v>2986</v>
      </c>
      <c r="C2915" s="350" t="s">
        <v>1378</v>
      </c>
    </row>
    <row r="2916" spans="1:3" x14ac:dyDescent="0.25">
      <c r="A2916" s="349">
        <v>6711132243</v>
      </c>
      <c r="B2916" s="350" t="s">
        <v>2987</v>
      </c>
      <c r="C2916" s="350" t="s">
        <v>1380</v>
      </c>
    </row>
    <row r="2917" spans="1:3" x14ac:dyDescent="0.25">
      <c r="A2917" s="349">
        <v>6711132244</v>
      </c>
      <c r="B2917" s="350" t="s">
        <v>2988</v>
      </c>
      <c r="C2917" s="350" t="s">
        <v>274</v>
      </c>
    </row>
    <row r="2918" spans="1:3" x14ac:dyDescent="0.25">
      <c r="A2918" s="349">
        <v>6711132251</v>
      </c>
      <c r="B2918" s="350" t="s">
        <v>2989</v>
      </c>
      <c r="C2918" s="350" t="s">
        <v>274</v>
      </c>
    </row>
    <row r="2919" spans="1:3" x14ac:dyDescent="0.25">
      <c r="A2919" s="349">
        <v>6711132252</v>
      </c>
      <c r="B2919" s="350" t="s">
        <v>2990</v>
      </c>
      <c r="C2919" s="350" t="s">
        <v>274</v>
      </c>
    </row>
    <row r="2920" spans="1:3" x14ac:dyDescent="0.25">
      <c r="A2920" s="349">
        <v>6711132261</v>
      </c>
      <c r="B2920" s="350" t="s">
        <v>2991</v>
      </c>
      <c r="C2920" s="350" t="s">
        <v>274</v>
      </c>
    </row>
    <row r="2921" spans="1:3" x14ac:dyDescent="0.25">
      <c r="A2921" s="349">
        <v>6711132271</v>
      </c>
      <c r="B2921" s="350" t="s">
        <v>2992</v>
      </c>
      <c r="C2921" s="350" t="s">
        <v>274</v>
      </c>
    </row>
    <row r="2922" spans="1:3" x14ac:dyDescent="0.25">
      <c r="A2922" s="349">
        <v>6711132311</v>
      </c>
      <c r="B2922" s="350" t="s">
        <v>2993</v>
      </c>
      <c r="C2922" s="350" t="s">
        <v>274</v>
      </c>
    </row>
    <row r="2923" spans="1:3" x14ac:dyDescent="0.25">
      <c r="A2923" s="349">
        <v>6711132312</v>
      </c>
      <c r="B2923" s="350" t="s">
        <v>2994</v>
      </c>
      <c r="C2923" s="350" t="s">
        <v>274</v>
      </c>
    </row>
    <row r="2924" spans="1:3" x14ac:dyDescent="0.25">
      <c r="A2924" s="349">
        <v>6711132313</v>
      </c>
      <c r="B2924" s="350" t="s">
        <v>2995</v>
      </c>
      <c r="C2924" s="350" t="s">
        <v>274</v>
      </c>
    </row>
    <row r="2925" spans="1:3" x14ac:dyDescent="0.25">
      <c r="A2925" s="349">
        <v>6711132314</v>
      </c>
      <c r="B2925" s="350" t="s">
        <v>2996</v>
      </c>
      <c r="C2925" s="350" t="s">
        <v>274</v>
      </c>
    </row>
    <row r="2926" spans="1:3" x14ac:dyDescent="0.25">
      <c r="A2926" s="349">
        <v>6711132319</v>
      </c>
      <c r="B2926" s="350" t="s">
        <v>2997</v>
      </c>
      <c r="C2926" s="350" t="s">
        <v>274</v>
      </c>
    </row>
    <row r="2927" spans="1:3" x14ac:dyDescent="0.25">
      <c r="A2927" s="349">
        <v>6711132321</v>
      </c>
      <c r="B2927" s="350" t="s">
        <v>2998</v>
      </c>
      <c r="C2927" s="350" t="s">
        <v>1396</v>
      </c>
    </row>
    <row r="2928" spans="1:3" x14ac:dyDescent="0.25">
      <c r="A2928" s="349">
        <v>6711132322</v>
      </c>
      <c r="B2928" s="350" t="s">
        <v>2999</v>
      </c>
      <c r="C2928" s="350" t="s">
        <v>274</v>
      </c>
    </row>
    <row r="2929" spans="1:3" x14ac:dyDescent="0.25">
      <c r="A2929" s="349">
        <v>6711132323</v>
      </c>
      <c r="B2929" s="350" t="s">
        <v>3000</v>
      </c>
      <c r="C2929" s="350" t="s">
        <v>274</v>
      </c>
    </row>
    <row r="2930" spans="1:3" x14ac:dyDescent="0.25">
      <c r="A2930" s="349">
        <v>6711132329</v>
      </c>
      <c r="B2930" s="350" t="s">
        <v>3001</v>
      </c>
      <c r="C2930" s="350" t="s">
        <v>274</v>
      </c>
    </row>
    <row r="2931" spans="1:3" x14ac:dyDescent="0.25">
      <c r="A2931" s="349">
        <v>6711132331</v>
      </c>
      <c r="B2931" s="350" t="s">
        <v>3002</v>
      </c>
      <c r="C2931" s="350" t="s">
        <v>274</v>
      </c>
    </row>
    <row r="2932" spans="1:3" x14ac:dyDescent="0.25">
      <c r="A2932" s="349">
        <v>6711132332</v>
      </c>
      <c r="B2932" s="350" t="s">
        <v>3003</v>
      </c>
      <c r="C2932" s="350" t="s">
        <v>274</v>
      </c>
    </row>
    <row r="2933" spans="1:3" x14ac:dyDescent="0.25">
      <c r="A2933" s="349">
        <v>6711132333</v>
      </c>
      <c r="B2933" s="350" t="s">
        <v>3004</v>
      </c>
      <c r="C2933" s="350" t="s">
        <v>274</v>
      </c>
    </row>
    <row r="2934" spans="1:3" x14ac:dyDescent="0.25">
      <c r="A2934" s="349">
        <v>6711132334</v>
      </c>
      <c r="B2934" s="350" t="s">
        <v>3005</v>
      </c>
      <c r="C2934" s="350" t="s">
        <v>274</v>
      </c>
    </row>
    <row r="2935" spans="1:3" x14ac:dyDescent="0.25">
      <c r="A2935" s="349">
        <v>6711132339</v>
      </c>
      <c r="B2935" s="350" t="s">
        <v>3006</v>
      </c>
      <c r="C2935" s="350" t="s">
        <v>274</v>
      </c>
    </row>
    <row r="2936" spans="1:3" x14ac:dyDescent="0.25">
      <c r="A2936" s="349">
        <v>6711132341</v>
      </c>
      <c r="B2936" s="350" t="s">
        <v>3007</v>
      </c>
      <c r="C2936" s="350" t="s">
        <v>274</v>
      </c>
    </row>
    <row r="2937" spans="1:3" x14ac:dyDescent="0.25">
      <c r="A2937" s="349">
        <v>6711132342</v>
      </c>
      <c r="B2937" s="350" t="s">
        <v>3008</v>
      </c>
      <c r="C2937" s="350" t="s">
        <v>274</v>
      </c>
    </row>
    <row r="2938" spans="1:3" x14ac:dyDescent="0.25">
      <c r="A2938" s="349">
        <v>6711132343</v>
      </c>
      <c r="B2938" s="350" t="s">
        <v>3009</v>
      </c>
      <c r="C2938" s="350" t="s">
        <v>274</v>
      </c>
    </row>
    <row r="2939" spans="1:3" x14ac:dyDescent="0.25">
      <c r="A2939" s="349">
        <v>6711132344</v>
      </c>
      <c r="B2939" s="350" t="s">
        <v>3010</v>
      </c>
      <c r="C2939" s="350" t="s">
        <v>274</v>
      </c>
    </row>
    <row r="2940" spans="1:3" x14ac:dyDescent="0.25">
      <c r="A2940" s="349">
        <v>6711132347</v>
      </c>
      <c r="B2940" s="350" t="s">
        <v>3011</v>
      </c>
      <c r="C2940" s="350" t="s">
        <v>274</v>
      </c>
    </row>
    <row r="2941" spans="1:3" x14ac:dyDescent="0.25">
      <c r="A2941" s="349">
        <v>6711132349</v>
      </c>
      <c r="B2941" s="350" t="s">
        <v>3012</v>
      </c>
      <c r="C2941" s="350" t="s">
        <v>274</v>
      </c>
    </row>
    <row r="2942" spans="1:3" x14ac:dyDescent="0.25">
      <c r="A2942" s="349">
        <v>6711132351</v>
      </c>
      <c r="B2942" s="350" t="s">
        <v>3013</v>
      </c>
      <c r="C2942" s="350" t="s">
        <v>274</v>
      </c>
    </row>
    <row r="2943" spans="1:3" x14ac:dyDescent="0.25">
      <c r="A2943" s="349">
        <v>6711132352</v>
      </c>
      <c r="B2943" s="350" t="s">
        <v>3014</v>
      </c>
      <c r="C2943" s="350" t="s">
        <v>274</v>
      </c>
    </row>
    <row r="2944" spans="1:3" x14ac:dyDescent="0.25">
      <c r="A2944" s="349">
        <v>6711132353</v>
      </c>
      <c r="B2944" s="350" t="s">
        <v>3015</v>
      </c>
      <c r="C2944" s="350" t="s">
        <v>274</v>
      </c>
    </row>
    <row r="2945" spans="1:3" x14ac:dyDescent="0.25">
      <c r="A2945" s="349">
        <v>6711132354</v>
      </c>
      <c r="B2945" s="350" t="s">
        <v>3016</v>
      </c>
      <c r="C2945" s="350" t="s">
        <v>274</v>
      </c>
    </row>
    <row r="2946" spans="1:3" x14ac:dyDescent="0.25">
      <c r="A2946" s="349">
        <v>6711132355</v>
      </c>
      <c r="B2946" s="350" t="s">
        <v>3017</v>
      </c>
      <c r="C2946" s="350" t="s">
        <v>274</v>
      </c>
    </row>
    <row r="2947" spans="1:3" x14ac:dyDescent="0.25">
      <c r="A2947" s="349">
        <v>6711132359</v>
      </c>
      <c r="B2947" s="350" t="s">
        <v>3018</v>
      </c>
      <c r="C2947" s="350" t="s">
        <v>274</v>
      </c>
    </row>
    <row r="2948" spans="1:3" x14ac:dyDescent="0.25">
      <c r="A2948" s="349">
        <v>6711132361</v>
      </c>
      <c r="B2948" s="350" t="s">
        <v>3019</v>
      </c>
      <c r="C2948" s="350" t="s">
        <v>274</v>
      </c>
    </row>
    <row r="2949" spans="1:3" x14ac:dyDescent="0.25">
      <c r="A2949" s="349">
        <v>6711132362</v>
      </c>
      <c r="B2949" s="350" t="s">
        <v>3020</v>
      </c>
      <c r="C2949" s="350" t="s">
        <v>274</v>
      </c>
    </row>
    <row r="2950" spans="1:3" x14ac:dyDescent="0.25">
      <c r="A2950" s="349">
        <v>6711132363</v>
      </c>
      <c r="B2950" s="350" t="s">
        <v>3021</v>
      </c>
      <c r="C2950" s="350" t="s">
        <v>274</v>
      </c>
    </row>
    <row r="2951" spans="1:3" x14ac:dyDescent="0.25">
      <c r="A2951" s="349">
        <v>6711132369</v>
      </c>
      <c r="B2951" s="350" t="s">
        <v>3022</v>
      </c>
      <c r="C2951" s="350" t="s">
        <v>274</v>
      </c>
    </row>
    <row r="2952" spans="1:3" x14ac:dyDescent="0.25">
      <c r="A2952" s="349">
        <v>6711132371</v>
      </c>
      <c r="B2952" s="350" t="s">
        <v>3023</v>
      </c>
      <c r="C2952" s="350" t="s">
        <v>274</v>
      </c>
    </row>
    <row r="2953" spans="1:3" x14ac:dyDescent="0.25">
      <c r="A2953" s="349">
        <v>6711132372</v>
      </c>
      <c r="B2953" s="350" t="s">
        <v>3024</v>
      </c>
      <c r="C2953" s="350" t="s">
        <v>274</v>
      </c>
    </row>
    <row r="2954" spans="1:3" x14ac:dyDescent="0.25">
      <c r="A2954" s="349">
        <v>6711132373</v>
      </c>
      <c r="B2954" s="350" t="s">
        <v>3025</v>
      </c>
      <c r="C2954" s="350" t="s">
        <v>274</v>
      </c>
    </row>
    <row r="2955" spans="1:3" x14ac:dyDescent="0.25">
      <c r="A2955" s="349">
        <v>6711132374</v>
      </c>
      <c r="B2955" s="350" t="s">
        <v>3026</v>
      </c>
      <c r="C2955" s="350" t="s">
        <v>274</v>
      </c>
    </row>
    <row r="2956" spans="1:3" x14ac:dyDescent="0.25">
      <c r="A2956" s="349">
        <v>6711132375</v>
      </c>
      <c r="B2956" s="350" t="s">
        <v>3027</v>
      </c>
      <c r="C2956" s="350" t="s">
        <v>274</v>
      </c>
    </row>
    <row r="2957" spans="1:3" x14ac:dyDescent="0.25">
      <c r="A2957" s="349">
        <v>6711132376</v>
      </c>
      <c r="B2957" s="350" t="s">
        <v>3028</v>
      </c>
      <c r="C2957" s="350" t="s">
        <v>274</v>
      </c>
    </row>
    <row r="2958" spans="1:3" x14ac:dyDescent="0.25">
      <c r="A2958" s="349">
        <v>6711132377</v>
      </c>
      <c r="B2958" s="350" t="s">
        <v>3029</v>
      </c>
      <c r="C2958" s="350" t="s">
        <v>274</v>
      </c>
    </row>
    <row r="2959" spans="1:3" x14ac:dyDescent="0.25">
      <c r="A2959" s="349">
        <v>6711132378</v>
      </c>
      <c r="B2959" s="350" t="s">
        <v>3030</v>
      </c>
      <c r="C2959" s="350" t="s">
        <v>274</v>
      </c>
    </row>
    <row r="2960" spans="1:3" x14ac:dyDescent="0.25">
      <c r="A2960" s="349">
        <v>6711132379</v>
      </c>
      <c r="B2960" s="350" t="s">
        <v>3031</v>
      </c>
      <c r="C2960" s="350" t="s">
        <v>274</v>
      </c>
    </row>
    <row r="2961" spans="1:3" x14ac:dyDescent="0.25">
      <c r="A2961" s="349">
        <v>6711132381</v>
      </c>
      <c r="B2961" s="350" t="s">
        <v>3032</v>
      </c>
      <c r="C2961" s="350" t="s">
        <v>274</v>
      </c>
    </row>
    <row r="2962" spans="1:3" x14ac:dyDescent="0.25">
      <c r="A2962" s="349">
        <v>6711132382</v>
      </c>
      <c r="B2962" s="350" t="s">
        <v>3033</v>
      </c>
      <c r="C2962" s="350" t="s">
        <v>274</v>
      </c>
    </row>
    <row r="2963" spans="1:3" x14ac:dyDescent="0.25">
      <c r="A2963" s="349">
        <v>6711132389</v>
      </c>
      <c r="B2963" s="350" t="s">
        <v>3034</v>
      </c>
      <c r="C2963" s="350" t="s">
        <v>274</v>
      </c>
    </row>
    <row r="2964" spans="1:3" x14ac:dyDescent="0.25">
      <c r="A2964" s="349">
        <v>6711132391</v>
      </c>
      <c r="B2964" s="350" t="s">
        <v>3035</v>
      </c>
      <c r="C2964" s="350" t="s">
        <v>1444</v>
      </c>
    </row>
    <row r="2965" spans="1:3" x14ac:dyDescent="0.25">
      <c r="A2965" s="349">
        <v>6711132392</v>
      </c>
      <c r="B2965" s="350" t="s">
        <v>3036</v>
      </c>
      <c r="C2965" s="350" t="s">
        <v>274</v>
      </c>
    </row>
    <row r="2966" spans="1:3" x14ac:dyDescent="0.25">
      <c r="A2966" s="349">
        <v>6711132393</v>
      </c>
      <c r="B2966" s="350" t="s">
        <v>3037</v>
      </c>
      <c r="C2966" s="350" t="s">
        <v>274</v>
      </c>
    </row>
    <row r="2967" spans="1:3" x14ac:dyDescent="0.25">
      <c r="A2967" s="349">
        <v>6711132394</v>
      </c>
      <c r="B2967" s="350" t="s">
        <v>3038</v>
      </c>
      <c r="C2967" s="350" t="s">
        <v>274</v>
      </c>
    </row>
    <row r="2968" spans="1:3" x14ac:dyDescent="0.25">
      <c r="A2968" s="349">
        <v>6711132395</v>
      </c>
      <c r="B2968" s="350" t="s">
        <v>3039</v>
      </c>
      <c r="C2968" s="350" t="s">
        <v>274</v>
      </c>
    </row>
    <row r="2969" spans="1:3" x14ac:dyDescent="0.25">
      <c r="A2969" s="349">
        <v>6711132396</v>
      </c>
      <c r="B2969" s="350" t="s">
        <v>3040</v>
      </c>
      <c r="C2969" s="350" t="s">
        <v>274</v>
      </c>
    </row>
    <row r="2970" spans="1:3" x14ac:dyDescent="0.25">
      <c r="A2970" s="349">
        <v>6711132398</v>
      </c>
      <c r="B2970" s="350" t="s">
        <v>3041</v>
      </c>
      <c r="C2970" s="350" t="s">
        <v>274</v>
      </c>
    </row>
    <row r="2971" spans="1:3" x14ac:dyDescent="0.25">
      <c r="A2971" s="349">
        <v>6711132399</v>
      </c>
      <c r="B2971" s="350" t="s">
        <v>3042</v>
      </c>
      <c r="C2971" s="350" t="s">
        <v>274</v>
      </c>
    </row>
    <row r="2972" spans="1:3" x14ac:dyDescent="0.25">
      <c r="A2972" s="349">
        <v>6711132411</v>
      </c>
      <c r="B2972" s="350" t="s">
        <v>3043</v>
      </c>
      <c r="C2972" s="350" t="s">
        <v>274</v>
      </c>
    </row>
    <row r="2973" spans="1:3" x14ac:dyDescent="0.25">
      <c r="A2973" s="351">
        <v>6711132412</v>
      </c>
      <c r="B2973" s="350" t="s">
        <v>3044</v>
      </c>
      <c r="C2973" s="350" t="s">
        <v>274</v>
      </c>
    </row>
    <row r="2974" spans="1:3" x14ac:dyDescent="0.25">
      <c r="A2974" s="351">
        <v>6711132911</v>
      </c>
      <c r="B2974" s="350" t="s">
        <v>3045</v>
      </c>
      <c r="C2974" s="350" t="s">
        <v>1456</v>
      </c>
    </row>
    <row r="2975" spans="1:3" x14ac:dyDescent="0.25">
      <c r="A2975" s="351">
        <v>6711132912</v>
      </c>
      <c r="B2975" s="350" t="s">
        <v>3046</v>
      </c>
      <c r="C2975" s="350" t="s">
        <v>274</v>
      </c>
    </row>
    <row r="2976" spans="1:3" x14ac:dyDescent="0.25">
      <c r="A2976" s="351">
        <v>6711132913</v>
      </c>
      <c r="B2976" s="350" t="s">
        <v>3047</v>
      </c>
      <c r="C2976" s="350" t="s">
        <v>274</v>
      </c>
    </row>
    <row r="2977" spans="1:3" x14ac:dyDescent="0.25">
      <c r="A2977" s="351">
        <v>6711132914</v>
      </c>
      <c r="B2977" s="350" t="s">
        <v>3048</v>
      </c>
      <c r="C2977" s="350" t="s">
        <v>1460</v>
      </c>
    </row>
    <row r="2978" spans="1:3" x14ac:dyDescent="0.25">
      <c r="A2978" s="351">
        <v>6711132919</v>
      </c>
      <c r="B2978" s="350" t="s">
        <v>3049</v>
      </c>
      <c r="C2978" s="350" t="s">
        <v>274</v>
      </c>
    </row>
    <row r="2979" spans="1:3" x14ac:dyDescent="0.25">
      <c r="A2979" s="351">
        <v>6711132921</v>
      </c>
      <c r="B2979" s="350" t="s">
        <v>3050</v>
      </c>
      <c r="C2979" s="350" t="s">
        <v>274</v>
      </c>
    </row>
    <row r="2980" spans="1:3" x14ac:dyDescent="0.25">
      <c r="A2980" s="351">
        <v>6711132922</v>
      </c>
      <c r="B2980" s="350" t="s">
        <v>3051</v>
      </c>
      <c r="C2980" s="350" t="s">
        <v>274</v>
      </c>
    </row>
    <row r="2981" spans="1:3" x14ac:dyDescent="0.25">
      <c r="A2981" s="351">
        <v>6711132923</v>
      </c>
      <c r="B2981" s="350" t="s">
        <v>3052</v>
      </c>
      <c r="C2981" s="350" t="s">
        <v>274</v>
      </c>
    </row>
    <row r="2982" spans="1:3" x14ac:dyDescent="0.25">
      <c r="A2982" s="351">
        <v>6711132931</v>
      </c>
      <c r="B2982" s="350" t="s">
        <v>3053</v>
      </c>
      <c r="C2982" s="350" t="s">
        <v>274</v>
      </c>
    </row>
    <row r="2983" spans="1:3" x14ac:dyDescent="0.25">
      <c r="A2983" s="351">
        <v>6711132941</v>
      </c>
      <c r="B2983" s="350" t="s">
        <v>3054</v>
      </c>
      <c r="C2983" s="350" t="s">
        <v>274</v>
      </c>
    </row>
    <row r="2984" spans="1:3" x14ac:dyDescent="0.25">
      <c r="A2984" s="351">
        <v>6711132942</v>
      </c>
      <c r="B2984" s="350" t="s">
        <v>3055</v>
      </c>
      <c r="C2984" s="350" t="s">
        <v>274</v>
      </c>
    </row>
    <row r="2985" spans="1:3" x14ac:dyDescent="0.25">
      <c r="A2985" s="351">
        <v>6711132943</v>
      </c>
      <c r="B2985" s="350" t="s">
        <v>3056</v>
      </c>
      <c r="C2985" s="350" t="s">
        <v>274</v>
      </c>
    </row>
    <row r="2986" spans="1:3" x14ac:dyDescent="0.25">
      <c r="A2986" s="351">
        <v>6711132951</v>
      </c>
      <c r="B2986" s="350" t="s">
        <v>3057</v>
      </c>
      <c r="C2986" s="350" t="s">
        <v>274</v>
      </c>
    </row>
    <row r="2987" spans="1:3" x14ac:dyDescent="0.25">
      <c r="A2987" s="351">
        <v>6711132952</v>
      </c>
      <c r="B2987" s="350" t="s">
        <v>3058</v>
      </c>
      <c r="C2987" s="350" t="s">
        <v>274</v>
      </c>
    </row>
    <row r="2988" spans="1:3" x14ac:dyDescent="0.25">
      <c r="A2988" s="351">
        <v>6711132953</v>
      </c>
      <c r="B2988" s="350" t="s">
        <v>3059</v>
      </c>
      <c r="C2988" s="350" t="s">
        <v>274</v>
      </c>
    </row>
    <row r="2989" spans="1:3" x14ac:dyDescent="0.25">
      <c r="A2989" s="351">
        <v>6711132955</v>
      </c>
      <c r="B2989" s="350" t="s">
        <v>3060</v>
      </c>
      <c r="C2989" s="350" t="s">
        <v>1474</v>
      </c>
    </row>
    <row r="2990" spans="1:3" x14ac:dyDescent="0.25">
      <c r="A2990" s="351">
        <v>6711132959</v>
      </c>
      <c r="B2990" s="350" t="s">
        <v>3061</v>
      </c>
      <c r="C2990" s="350" t="s">
        <v>274</v>
      </c>
    </row>
    <row r="2991" spans="1:3" x14ac:dyDescent="0.25">
      <c r="A2991" s="351">
        <v>6711132961</v>
      </c>
      <c r="B2991" s="350" t="s">
        <v>3062</v>
      </c>
      <c r="C2991" s="350" t="s">
        <v>274</v>
      </c>
    </row>
    <row r="2992" spans="1:3" x14ac:dyDescent="0.25">
      <c r="A2992" s="351">
        <v>6711132991</v>
      </c>
      <c r="B2992" s="350" t="s">
        <v>3063</v>
      </c>
      <c r="C2992" s="350" t="s">
        <v>274</v>
      </c>
    </row>
    <row r="2993" spans="1:3" x14ac:dyDescent="0.25">
      <c r="A2993" s="351">
        <v>6711132999</v>
      </c>
      <c r="B2993" s="350" t="s">
        <v>3064</v>
      </c>
      <c r="C2993" s="350" t="s">
        <v>274</v>
      </c>
    </row>
    <row r="2994" spans="1:3" x14ac:dyDescent="0.25">
      <c r="A2994" s="351">
        <v>6711134235</v>
      </c>
      <c r="B2994" s="350" t="s">
        <v>3065</v>
      </c>
      <c r="C2994" s="350" t="s">
        <v>274</v>
      </c>
    </row>
    <row r="2995" spans="1:3" x14ac:dyDescent="0.25">
      <c r="A2995" s="351">
        <v>6711134311</v>
      </c>
      <c r="B2995" s="350" t="s">
        <v>3066</v>
      </c>
      <c r="C2995" s="350" t="s">
        <v>274</v>
      </c>
    </row>
    <row r="2996" spans="1:3" x14ac:dyDescent="0.25">
      <c r="A2996" s="351">
        <v>6711137215</v>
      </c>
      <c r="B2996" s="350" t="s">
        <v>3067</v>
      </c>
      <c r="C2996" s="350" t="s">
        <v>274</v>
      </c>
    </row>
    <row r="2997" spans="1:3" x14ac:dyDescent="0.25">
      <c r="A2997" s="349">
        <v>6712</v>
      </c>
      <c r="B2997" s="350" t="s">
        <v>3068</v>
      </c>
      <c r="C2997" s="350" t="s">
        <v>274</v>
      </c>
    </row>
    <row r="2998" spans="1:3" x14ac:dyDescent="0.25">
      <c r="A2998" s="351">
        <v>67121</v>
      </c>
      <c r="B2998" s="350" t="s">
        <v>3069</v>
      </c>
      <c r="C2998" s="350" t="s">
        <v>3070</v>
      </c>
    </row>
    <row r="2999" spans="1:3" x14ac:dyDescent="0.25">
      <c r="A2999" s="351">
        <v>6712141111</v>
      </c>
      <c r="B2999" s="350" t="s">
        <v>3071</v>
      </c>
      <c r="C2999" s="350" t="s">
        <v>274</v>
      </c>
    </row>
    <row r="3000" spans="1:3" x14ac:dyDescent="0.25">
      <c r="A3000" s="351">
        <v>6712141112</v>
      </c>
      <c r="B3000" s="350" t="s">
        <v>3072</v>
      </c>
      <c r="C3000" s="350" t="s">
        <v>274</v>
      </c>
    </row>
    <row r="3001" spans="1:3" x14ac:dyDescent="0.25">
      <c r="A3001" s="351">
        <v>6712141119</v>
      </c>
      <c r="B3001" s="350" t="s">
        <v>3073</v>
      </c>
      <c r="C3001" s="350" t="s">
        <v>274</v>
      </c>
    </row>
    <row r="3002" spans="1:3" x14ac:dyDescent="0.25">
      <c r="A3002" s="351">
        <v>6712141121</v>
      </c>
      <c r="B3002" s="350" t="s">
        <v>3074</v>
      </c>
      <c r="C3002" s="350" t="s">
        <v>274</v>
      </c>
    </row>
    <row r="3003" spans="1:3" x14ac:dyDescent="0.25">
      <c r="A3003" s="351">
        <v>6712141122</v>
      </c>
      <c r="B3003" s="350" t="s">
        <v>3075</v>
      </c>
      <c r="C3003" s="350" t="s">
        <v>274</v>
      </c>
    </row>
    <row r="3004" spans="1:3" x14ac:dyDescent="0.25">
      <c r="A3004" s="351">
        <v>6712141123</v>
      </c>
      <c r="B3004" s="350" t="s">
        <v>3076</v>
      </c>
      <c r="C3004" s="350" t="s">
        <v>274</v>
      </c>
    </row>
    <row r="3005" spans="1:3" x14ac:dyDescent="0.25">
      <c r="A3005" s="351">
        <v>6712141129</v>
      </c>
      <c r="B3005" s="350" t="s">
        <v>3077</v>
      </c>
      <c r="C3005" s="350" t="s">
        <v>274</v>
      </c>
    </row>
    <row r="3006" spans="1:3" x14ac:dyDescent="0.25">
      <c r="A3006" s="351">
        <v>6712141131</v>
      </c>
      <c r="B3006" s="350" t="s">
        <v>3078</v>
      </c>
      <c r="C3006" s="350" t="s">
        <v>274</v>
      </c>
    </row>
    <row r="3007" spans="1:3" x14ac:dyDescent="0.25">
      <c r="A3007" s="351">
        <v>6712141132</v>
      </c>
      <c r="B3007" s="350" t="s">
        <v>3079</v>
      </c>
      <c r="C3007" s="350" t="s">
        <v>274</v>
      </c>
    </row>
    <row r="3008" spans="1:3" x14ac:dyDescent="0.25">
      <c r="A3008" s="351">
        <v>6712141133</v>
      </c>
      <c r="B3008" s="350" t="s">
        <v>3080</v>
      </c>
      <c r="C3008" s="350" t="s">
        <v>274</v>
      </c>
    </row>
    <row r="3009" spans="1:3" x14ac:dyDescent="0.25">
      <c r="A3009" s="351">
        <v>6712141139</v>
      </c>
      <c r="B3009" s="350" t="s">
        <v>3081</v>
      </c>
      <c r="C3009" s="350" t="s">
        <v>274</v>
      </c>
    </row>
    <row r="3010" spans="1:3" x14ac:dyDescent="0.25">
      <c r="A3010" s="351">
        <v>6712141211</v>
      </c>
      <c r="B3010" s="350" t="s">
        <v>3082</v>
      </c>
      <c r="C3010" s="350" t="s">
        <v>274</v>
      </c>
    </row>
    <row r="3011" spans="1:3" x14ac:dyDescent="0.25">
      <c r="A3011" s="351">
        <v>6712141221</v>
      </c>
      <c r="B3011" s="350" t="s">
        <v>3083</v>
      </c>
      <c r="C3011" s="350" t="s">
        <v>274</v>
      </c>
    </row>
    <row r="3012" spans="1:3" x14ac:dyDescent="0.25">
      <c r="A3012" s="351">
        <v>6712141231</v>
      </c>
      <c r="B3012" s="350" t="s">
        <v>3016</v>
      </c>
      <c r="C3012" s="350" t="s">
        <v>274</v>
      </c>
    </row>
    <row r="3013" spans="1:3" x14ac:dyDescent="0.25">
      <c r="A3013" s="351">
        <v>6712141241</v>
      </c>
      <c r="B3013" s="350" t="s">
        <v>3084</v>
      </c>
      <c r="C3013" s="350" t="s">
        <v>274</v>
      </c>
    </row>
    <row r="3014" spans="1:3" x14ac:dyDescent="0.25">
      <c r="A3014" s="351">
        <v>6712141242</v>
      </c>
      <c r="B3014" s="350" t="s">
        <v>3085</v>
      </c>
      <c r="C3014" s="350" t="s">
        <v>274</v>
      </c>
    </row>
    <row r="3015" spans="1:3" x14ac:dyDescent="0.25">
      <c r="A3015" s="351">
        <v>6712141243</v>
      </c>
      <c r="B3015" s="350" t="s">
        <v>3086</v>
      </c>
      <c r="C3015" s="350" t="s">
        <v>274</v>
      </c>
    </row>
    <row r="3016" spans="1:3" x14ac:dyDescent="0.25">
      <c r="A3016" s="351">
        <v>6712141244</v>
      </c>
      <c r="B3016" s="350" t="s">
        <v>3087</v>
      </c>
      <c r="C3016" s="350" t="s">
        <v>274</v>
      </c>
    </row>
    <row r="3017" spans="1:3" x14ac:dyDescent="0.25">
      <c r="A3017" s="351">
        <v>6712141245</v>
      </c>
      <c r="B3017" s="350" t="s">
        <v>3088</v>
      </c>
      <c r="C3017" s="350" t="s">
        <v>274</v>
      </c>
    </row>
    <row r="3018" spans="1:3" x14ac:dyDescent="0.25">
      <c r="A3018" s="351">
        <v>6712141249</v>
      </c>
      <c r="B3018" s="350" t="s">
        <v>3089</v>
      </c>
      <c r="C3018" s="350" t="s">
        <v>274</v>
      </c>
    </row>
    <row r="3019" spans="1:3" x14ac:dyDescent="0.25">
      <c r="A3019" s="351">
        <v>6712141251</v>
      </c>
      <c r="B3019" s="350" t="s">
        <v>3090</v>
      </c>
      <c r="C3019" s="350" t="s">
        <v>274</v>
      </c>
    </row>
    <row r="3020" spans="1:3" x14ac:dyDescent="0.25">
      <c r="A3020" s="351">
        <v>6712141261</v>
      </c>
      <c r="B3020" s="350" t="s">
        <v>3091</v>
      </c>
      <c r="C3020" s="350" t="s">
        <v>274</v>
      </c>
    </row>
    <row r="3021" spans="1:3" x14ac:dyDescent="0.25">
      <c r="A3021" s="351">
        <v>6712142111</v>
      </c>
      <c r="B3021" s="350" t="s">
        <v>3092</v>
      </c>
      <c r="C3021" s="350" t="s">
        <v>274</v>
      </c>
    </row>
    <row r="3022" spans="1:3" x14ac:dyDescent="0.25">
      <c r="A3022" s="351">
        <v>6712142112</v>
      </c>
      <c r="B3022" s="350" t="s">
        <v>3093</v>
      </c>
      <c r="C3022" s="350" t="s">
        <v>274</v>
      </c>
    </row>
    <row r="3023" spans="1:3" x14ac:dyDescent="0.25">
      <c r="A3023" s="351">
        <v>6712142119</v>
      </c>
      <c r="B3023" s="350" t="s">
        <v>3094</v>
      </c>
      <c r="C3023" s="350" t="s">
        <v>274</v>
      </c>
    </row>
    <row r="3024" spans="1:3" x14ac:dyDescent="0.25">
      <c r="A3024" s="351">
        <v>6712142121</v>
      </c>
      <c r="B3024" s="350" t="s">
        <v>3095</v>
      </c>
      <c r="C3024" s="350" t="s">
        <v>274</v>
      </c>
    </row>
    <row r="3025" spans="1:3" x14ac:dyDescent="0.25">
      <c r="A3025" s="351">
        <v>6712142122</v>
      </c>
      <c r="B3025" s="350" t="s">
        <v>3096</v>
      </c>
      <c r="C3025" s="350" t="s">
        <v>1705</v>
      </c>
    </row>
    <row r="3026" spans="1:3" x14ac:dyDescent="0.25">
      <c r="A3026" s="351">
        <v>6712142123</v>
      </c>
      <c r="B3026" s="350" t="s">
        <v>3097</v>
      </c>
      <c r="C3026" s="350" t="s">
        <v>1707</v>
      </c>
    </row>
    <row r="3027" spans="1:3" x14ac:dyDescent="0.25">
      <c r="A3027" s="351">
        <v>6712142124</v>
      </c>
      <c r="B3027" s="350" t="s">
        <v>3098</v>
      </c>
      <c r="C3027" s="350" t="s">
        <v>1709</v>
      </c>
    </row>
    <row r="3028" spans="1:3" x14ac:dyDescent="0.25">
      <c r="A3028" s="351">
        <v>6712142125</v>
      </c>
      <c r="B3028" s="350" t="s">
        <v>3099</v>
      </c>
      <c r="C3028" s="350" t="s">
        <v>274</v>
      </c>
    </row>
    <row r="3029" spans="1:3" x14ac:dyDescent="0.25">
      <c r="A3029" s="351">
        <v>6712142126</v>
      </c>
      <c r="B3029" s="350" t="s">
        <v>3100</v>
      </c>
      <c r="C3029" s="350" t="s">
        <v>274</v>
      </c>
    </row>
    <row r="3030" spans="1:3" x14ac:dyDescent="0.25">
      <c r="A3030" s="349">
        <v>6712142127</v>
      </c>
      <c r="B3030" s="350" t="s">
        <v>3101</v>
      </c>
      <c r="C3030" s="350" t="s">
        <v>274</v>
      </c>
    </row>
    <row r="3031" spans="1:3" x14ac:dyDescent="0.25">
      <c r="A3031" s="349">
        <v>6712142129</v>
      </c>
      <c r="B3031" s="350" t="s">
        <v>3102</v>
      </c>
      <c r="C3031" s="350" t="s">
        <v>274</v>
      </c>
    </row>
    <row r="3032" spans="1:3" x14ac:dyDescent="0.25">
      <c r="A3032" s="349">
        <v>6712142131</v>
      </c>
      <c r="B3032" s="350" t="s">
        <v>3103</v>
      </c>
      <c r="C3032" s="350" t="s">
        <v>274</v>
      </c>
    </row>
    <row r="3033" spans="1:3" x14ac:dyDescent="0.25">
      <c r="A3033" s="349">
        <v>6712142132</v>
      </c>
      <c r="B3033" s="350" t="s">
        <v>3104</v>
      </c>
      <c r="C3033" s="350" t="s">
        <v>274</v>
      </c>
    </row>
    <row r="3034" spans="1:3" x14ac:dyDescent="0.25">
      <c r="A3034" s="349">
        <v>6712142133</v>
      </c>
      <c r="B3034" s="350" t="s">
        <v>3105</v>
      </c>
      <c r="C3034" s="350" t="s">
        <v>274</v>
      </c>
    </row>
    <row r="3035" spans="1:3" x14ac:dyDescent="0.25">
      <c r="A3035" s="349">
        <v>6712142134</v>
      </c>
      <c r="B3035" s="350" t="s">
        <v>3106</v>
      </c>
      <c r="C3035" s="350" t="s">
        <v>274</v>
      </c>
    </row>
    <row r="3036" spans="1:3" x14ac:dyDescent="0.25">
      <c r="A3036" s="349">
        <v>6712142139</v>
      </c>
      <c r="B3036" s="350" t="s">
        <v>3107</v>
      </c>
      <c r="C3036" s="350" t="s">
        <v>274</v>
      </c>
    </row>
    <row r="3037" spans="1:3" x14ac:dyDescent="0.25">
      <c r="A3037" s="349">
        <v>6712142141</v>
      </c>
      <c r="B3037" s="350" t="s">
        <v>3108</v>
      </c>
      <c r="C3037" s="350" t="s">
        <v>274</v>
      </c>
    </row>
    <row r="3038" spans="1:3" x14ac:dyDescent="0.25">
      <c r="A3038" s="349">
        <v>6712142142</v>
      </c>
      <c r="B3038" s="350" t="s">
        <v>3109</v>
      </c>
      <c r="C3038" s="350" t="s">
        <v>274</v>
      </c>
    </row>
    <row r="3039" spans="1:3" x14ac:dyDescent="0.25">
      <c r="A3039" s="349">
        <v>6712142143</v>
      </c>
      <c r="B3039" s="350" t="s">
        <v>3110</v>
      </c>
      <c r="C3039" s="350" t="s">
        <v>274</v>
      </c>
    </row>
    <row r="3040" spans="1:3" x14ac:dyDescent="0.25">
      <c r="A3040" s="349">
        <v>6712142144</v>
      </c>
      <c r="B3040" s="350" t="s">
        <v>3111</v>
      </c>
      <c r="C3040" s="350" t="s">
        <v>274</v>
      </c>
    </row>
    <row r="3041" spans="1:3" x14ac:dyDescent="0.25">
      <c r="A3041" s="349">
        <v>6712142145</v>
      </c>
      <c r="B3041" s="350" t="s">
        <v>3112</v>
      </c>
      <c r="C3041" s="350" t="s">
        <v>274</v>
      </c>
    </row>
    <row r="3042" spans="1:3" x14ac:dyDescent="0.25">
      <c r="A3042" s="349">
        <v>6712142146</v>
      </c>
      <c r="B3042" s="350" t="s">
        <v>3113</v>
      </c>
      <c r="C3042" s="350" t="s">
        <v>274</v>
      </c>
    </row>
    <row r="3043" spans="1:3" x14ac:dyDescent="0.25">
      <c r="A3043" s="349">
        <v>6712142147</v>
      </c>
      <c r="B3043" s="350" t="s">
        <v>3114</v>
      </c>
      <c r="C3043" s="350" t="s">
        <v>274</v>
      </c>
    </row>
    <row r="3044" spans="1:3" x14ac:dyDescent="0.25">
      <c r="A3044" s="349">
        <v>6712142149</v>
      </c>
      <c r="B3044" s="350" t="s">
        <v>3115</v>
      </c>
      <c r="C3044" s="350" t="s">
        <v>274</v>
      </c>
    </row>
    <row r="3045" spans="1:3" x14ac:dyDescent="0.25">
      <c r="A3045" s="349">
        <v>6712142211</v>
      </c>
      <c r="B3045" s="350" t="s">
        <v>3116</v>
      </c>
      <c r="C3045" s="350" t="s">
        <v>274</v>
      </c>
    </row>
    <row r="3046" spans="1:3" x14ac:dyDescent="0.25">
      <c r="A3046" s="349">
        <v>6712142212</v>
      </c>
      <c r="B3046" s="350" t="s">
        <v>3117</v>
      </c>
      <c r="C3046" s="350" t="s">
        <v>274</v>
      </c>
    </row>
    <row r="3047" spans="1:3" x14ac:dyDescent="0.25">
      <c r="A3047" s="349">
        <v>6712142219</v>
      </c>
      <c r="B3047" s="350" t="s">
        <v>3118</v>
      </c>
      <c r="C3047" s="350" t="s">
        <v>274</v>
      </c>
    </row>
    <row r="3048" spans="1:3" x14ac:dyDescent="0.25">
      <c r="A3048" s="349">
        <v>6712142221</v>
      </c>
      <c r="B3048" s="350" t="s">
        <v>3119</v>
      </c>
      <c r="C3048" s="350" t="s">
        <v>274</v>
      </c>
    </row>
    <row r="3049" spans="1:3" x14ac:dyDescent="0.25">
      <c r="A3049" s="349">
        <v>6712142222</v>
      </c>
      <c r="B3049" s="350" t="s">
        <v>3120</v>
      </c>
      <c r="C3049" s="350" t="s">
        <v>274</v>
      </c>
    </row>
    <row r="3050" spans="1:3" x14ac:dyDescent="0.25">
      <c r="A3050" s="349">
        <v>6712142223</v>
      </c>
      <c r="B3050" s="350" t="s">
        <v>3121</v>
      </c>
      <c r="C3050" s="350" t="s">
        <v>274</v>
      </c>
    </row>
    <row r="3051" spans="1:3" x14ac:dyDescent="0.25">
      <c r="A3051" s="349">
        <v>6712142229</v>
      </c>
      <c r="B3051" s="350" t="s">
        <v>3122</v>
      </c>
      <c r="C3051" s="350" t="s">
        <v>274</v>
      </c>
    </row>
    <row r="3052" spans="1:3" x14ac:dyDescent="0.25">
      <c r="A3052" s="349">
        <v>6712142231</v>
      </c>
      <c r="B3052" s="350" t="s">
        <v>3123</v>
      </c>
      <c r="C3052" s="350" t="s">
        <v>274</v>
      </c>
    </row>
    <row r="3053" spans="1:3" x14ac:dyDescent="0.25">
      <c r="A3053" s="349">
        <v>6712142232</v>
      </c>
      <c r="B3053" s="350" t="s">
        <v>3124</v>
      </c>
      <c r="C3053" s="350" t="s">
        <v>274</v>
      </c>
    </row>
    <row r="3054" spans="1:3" x14ac:dyDescent="0.25">
      <c r="A3054" s="349">
        <v>6712142233</v>
      </c>
      <c r="B3054" s="350" t="s">
        <v>3125</v>
      </c>
      <c r="C3054" s="350" t="s">
        <v>274</v>
      </c>
    </row>
    <row r="3055" spans="1:3" x14ac:dyDescent="0.25">
      <c r="A3055" s="349">
        <v>6712142234</v>
      </c>
      <c r="B3055" s="350" t="s">
        <v>3126</v>
      </c>
      <c r="C3055" s="350" t="s">
        <v>274</v>
      </c>
    </row>
    <row r="3056" spans="1:3" x14ac:dyDescent="0.25">
      <c r="A3056" s="349">
        <v>6712142235</v>
      </c>
      <c r="B3056" s="350" t="s">
        <v>3127</v>
      </c>
      <c r="C3056" s="350" t="s">
        <v>274</v>
      </c>
    </row>
    <row r="3057" spans="1:3" x14ac:dyDescent="0.25">
      <c r="A3057" s="349">
        <v>6712142239</v>
      </c>
      <c r="B3057" s="350" t="s">
        <v>3128</v>
      </c>
      <c r="C3057" s="350" t="s">
        <v>274</v>
      </c>
    </row>
    <row r="3058" spans="1:3" x14ac:dyDescent="0.25">
      <c r="A3058" s="349">
        <v>6712142241</v>
      </c>
      <c r="B3058" s="350" t="s">
        <v>3129</v>
      </c>
      <c r="C3058" s="350" t="s">
        <v>274</v>
      </c>
    </row>
    <row r="3059" spans="1:3" x14ac:dyDescent="0.25">
      <c r="A3059" s="349">
        <v>6712142242</v>
      </c>
      <c r="B3059" s="350" t="s">
        <v>3130</v>
      </c>
      <c r="C3059" s="350" t="s">
        <v>274</v>
      </c>
    </row>
    <row r="3060" spans="1:3" x14ac:dyDescent="0.25">
      <c r="A3060" s="349">
        <v>6712142251</v>
      </c>
      <c r="B3060" s="350" t="s">
        <v>3131</v>
      </c>
      <c r="C3060" s="350" t="s">
        <v>274</v>
      </c>
    </row>
    <row r="3061" spans="1:3" x14ac:dyDescent="0.25">
      <c r="A3061" s="349">
        <v>6712142252</v>
      </c>
      <c r="B3061" s="350" t="s">
        <v>3132</v>
      </c>
      <c r="C3061" s="350" t="s">
        <v>274</v>
      </c>
    </row>
    <row r="3062" spans="1:3" x14ac:dyDescent="0.25">
      <c r="A3062" s="349">
        <v>6712142253</v>
      </c>
      <c r="B3062" s="350" t="s">
        <v>3133</v>
      </c>
      <c r="C3062" s="350" t="s">
        <v>274</v>
      </c>
    </row>
    <row r="3063" spans="1:3" x14ac:dyDescent="0.25">
      <c r="A3063" s="349">
        <v>6712142259</v>
      </c>
      <c r="B3063" s="350" t="s">
        <v>3134</v>
      </c>
      <c r="C3063" s="350" t="s">
        <v>274</v>
      </c>
    </row>
    <row r="3064" spans="1:3" x14ac:dyDescent="0.25">
      <c r="A3064" s="349">
        <v>6712142261</v>
      </c>
      <c r="B3064" s="350" t="s">
        <v>3135</v>
      </c>
      <c r="C3064" s="350" t="s">
        <v>274</v>
      </c>
    </row>
    <row r="3065" spans="1:3" x14ac:dyDescent="0.25">
      <c r="A3065" s="349">
        <v>6712142262</v>
      </c>
      <c r="B3065" s="350" t="s">
        <v>3136</v>
      </c>
      <c r="C3065" s="350" t="s">
        <v>274</v>
      </c>
    </row>
    <row r="3066" spans="1:3" x14ac:dyDescent="0.25">
      <c r="A3066" s="349">
        <v>6712142271</v>
      </c>
      <c r="B3066" s="350" t="s">
        <v>3137</v>
      </c>
      <c r="C3066" s="350" t="s">
        <v>274</v>
      </c>
    </row>
    <row r="3067" spans="1:3" x14ac:dyDescent="0.25">
      <c r="A3067" s="349">
        <v>6712142272</v>
      </c>
      <c r="B3067" s="350" t="s">
        <v>3138</v>
      </c>
      <c r="C3067" s="350" t="s">
        <v>274</v>
      </c>
    </row>
    <row r="3068" spans="1:3" x14ac:dyDescent="0.25">
      <c r="A3068" s="349">
        <v>6712142273</v>
      </c>
      <c r="B3068" s="350" t="s">
        <v>3139</v>
      </c>
      <c r="C3068" s="350" t="s">
        <v>274</v>
      </c>
    </row>
    <row r="3069" spans="1:3" x14ac:dyDescent="0.25">
      <c r="A3069" s="349">
        <v>6712142281</v>
      </c>
      <c r="B3069" s="350" t="s">
        <v>3140</v>
      </c>
      <c r="C3069" s="350" t="s">
        <v>274</v>
      </c>
    </row>
    <row r="3070" spans="1:3" x14ac:dyDescent="0.25">
      <c r="A3070" s="349">
        <v>6712142311</v>
      </c>
      <c r="B3070" s="350" t="s">
        <v>3141</v>
      </c>
      <c r="C3070" s="350" t="s">
        <v>274</v>
      </c>
    </row>
    <row r="3071" spans="1:3" x14ac:dyDescent="0.25">
      <c r="A3071" s="349">
        <v>6712142312</v>
      </c>
      <c r="B3071" s="350" t="s">
        <v>3142</v>
      </c>
      <c r="C3071" s="350" t="s">
        <v>274</v>
      </c>
    </row>
    <row r="3072" spans="1:3" x14ac:dyDescent="0.25">
      <c r="A3072" s="349">
        <v>6712142313</v>
      </c>
      <c r="B3072" s="350" t="s">
        <v>3143</v>
      </c>
      <c r="C3072" s="350" t="s">
        <v>274</v>
      </c>
    </row>
    <row r="3073" spans="1:3" x14ac:dyDescent="0.25">
      <c r="A3073" s="349">
        <v>6712142314</v>
      </c>
      <c r="B3073" s="350" t="s">
        <v>3144</v>
      </c>
      <c r="C3073" s="350" t="s">
        <v>274</v>
      </c>
    </row>
    <row r="3074" spans="1:3" x14ac:dyDescent="0.25">
      <c r="A3074" s="349">
        <v>6712142315</v>
      </c>
      <c r="B3074" s="350" t="s">
        <v>3145</v>
      </c>
      <c r="C3074" s="350" t="s">
        <v>274</v>
      </c>
    </row>
    <row r="3075" spans="1:3" x14ac:dyDescent="0.25">
      <c r="A3075" s="349">
        <v>6712142316</v>
      </c>
      <c r="B3075" s="350" t="s">
        <v>3146</v>
      </c>
      <c r="C3075" s="350" t="s">
        <v>274</v>
      </c>
    </row>
    <row r="3076" spans="1:3" x14ac:dyDescent="0.25">
      <c r="A3076" s="349">
        <v>6712142317</v>
      </c>
      <c r="B3076" s="350" t="s">
        <v>3147</v>
      </c>
      <c r="C3076" s="350" t="s">
        <v>274</v>
      </c>
    </row>
    <row r="3077" spans="1:3" x14ac:dyDescent="0.25">
      <c r="A3077" s="349">
        <v>6712142318</v>
      </c>
      <c r="B3077" s="350" t="s">
        <v>3148</v>
      </c>
      <c r="C3077" s="350" t="s">
        <v>274</v>
      </c>
    </row>
    <row r="3078" spans="1:3" x14ac:dyDescent="0.25">
      <c r="A3078" s="349">
        <v>6712142319</v>
      </c>
      <c r="B3078" s="350" t="s">
        <v>3149</v>
      </c>
      <c r="C3078" s="350" t="s">
        <v>274</v>
      </c>
    </row>
    <row r="3079" spans="1:3" x14ac:dyDescent="0.25">
      <c r="A3079" s="349">
        <v>6712142321</v>
      </c>
      <c r="B3079" s="350" t="s">
        <v>3150</v>
      </c>
      <c r="C3079" s="350" t="s">
        <v>274</v>
      </c>
    </row>
    <row r="3080" spans="1:3" x14ac:dyDescent="0.25">
      <c r="A3080" s="349">
        <v>6712142322</v>
      </c>
      <c r="B3080" s="350" t="s">
        <v>3151</v>
      </c>
      <c r="C3080" s="350" t="s">
        <v>274</v>
      </c>
    </row>
    <row r="3081" spans="1:3" x14ac:dyDescent="0.25">
      <c r="A3081" s="349">
        <v>6712142323</v>
      </c>
      <c r="B3081" s="350" t="s">
        <v>3152</v>
      </c>
      <c r="C3081" s="350" t="s">
        <v>274</v>
      </c>
    </row>
    <row r="3082" spans="1:3" x14ac:dyDescent="0.25">
      <c r="A3082" s="349">
        <v>6712142324</v>
      </c>
      <c r="B3082" s="350" t="s">
        <v>3153</v>
      </c>
      <c r="C3082" s="350" t="s">
        <v>274</v>
      </c>
    </row>
    <row r="3083" spans="1:3" x14ac:dyDescent="0.25">
      <c r="A3083" s="349">
        <v>6712142329</v>
      </c>
      <c r="B3083" s="350" t="s">
        <v>3154</v>
      </c>
      <c r="C3083" s="350" t="s">
        <v>274</v>
      </c>
    </row>
    <row r="3084" spans="1:3" x14ac:dyDescent="0.25">
      <c r="A3084" s="349">
        <v>6712142331</v>
      </c>
      <c r="B3084" s="350" t="s">
        <v>3155</v>
      </c>
      <c r="C3084" s="350" t="s">
        <v>274</v>
      </c>
    </row>
    <row r="3085" spans="1:3" x14ac:dyDescent="0.25">
      <c r="A3085" s="349">
        <v>6712142332</v>
      </c>
      <c r="B3085" s="350" t="s">
        <v>3156</v>
      </c>
      <c r="C3085" s="350" t="s">
        <v>274</v>
      </c>
    </row>
    <row r="3086" spans="1:3" x14ac:dyDescent="0.25">
      <c r="A3086" s="349">
        <v>6712142339</v>
      </c>
      <c r="B3086" s="350" t="s">
        <v>3157</v>
      </c>
      <c r="C3086" s="350" t="s">
        <v>274</v>
      </c>
    </row>
    <row r="3087" spans="1:3" x14ac:dyDescent="0.25">
      <c r="A3087" s="349">
        <v>6712142341</v>
      </c>
      <c r="B3087" s="350" t="s">
        <v>3158</v>
      </c>
      <c r="C3087" s="350" t="s">
        <v>274</v>
      </c>
    </row>
    <row r="3088" spans="1:3" x14ac:dyDescent="0.25">
      <c r="A3088" s="349">
        <v>6712142342</v>
      </c>
      <c r="B3088" s="350" t="s">
        <v>3159</v>
      </c>
      <c r="C3088" s="350" t="s">
        <v>274</v>
      </c>
    </row>
    <row r="3089" spans="1:3" x14ac:dyDescent="0.25">
      <c r="A3089" s="349">
        <v>6712142349</v>
      </c>
      <c r="B3089" s="350" t="s">
        <v>3160</v>
      </c>
      <c r="C3089" s="350" t="s">
        <v>274</v>
      </c>
    </row>
    <row r="3090" spans="1:3" x14ac:dyDescent="0.25">
      <c r="A3090" s="349">
        <v>6712142411</v>
      </c>
      <c r="B3090" s="350" t="s">
        <v>3161</v>
      </c>
      <c r="C3090" s="350" t="s">
        <v>274</v>
      </c>
    </row>
    <row r="3091" spans="1:3" x14ac:dyDescent="0.25">
      <c r="A3091" s="349">
        <v>6712142421</v>
      </c>
      <c r="B3091" s="350" t="s">
        <v>3162</v>
      </c>
      <c r="C3091" s="350" t="s">
        <v>274</v>
      </c>
    </row>
    <row r="3092" spans="1:3" x14ac:dyDescent="0.25">
      <c r="A3092" s="349">
        <v>6712142422</v>
      </c>
      <c r="B3092" s="350" t="s">
        <v>3163</v>
      </c>
      <c r="C3092" s="350" t="s">
        <v>274</v>
      </c>
    </row>
    <row r="3093" spans="1:3" x14ac:dyDescent="0.25">
      <c r="A3093" s="351">
        <v>6712142429</v>
      </c>
      <c r="B3093" s="350" t="s">
        <v>3164</v>
      </c>
      <c r="C3093" s="350" t="s">
        <v>274</v>
      </c>
    </row>
    <row r="3094" spans="1:3" x14ac:dyDescent="0.25">
      <c r="A3094" s="351">
        <v>6712142431</v>
      </c>
      <c r="B3094" s="350" t="s">
        <v>3165</v>
      </c>
      <c r="C3094" s="350" t="s">
        <v>274</v>
      </c>
    </row>
    <row r="3095" spans="1:3" x14ac:dyDescent="0.25">
      <c r="A3095" s="351">
        <v>6712142432</v>
      </c>
      <c r="B3095" s="350" t="s">
        <v>3166</v>
      </c>
      <c r="C3095" s="350" t="s">
        <v>274</v>
      </c>
    </row>
    <row r="3096" spans="1:3" x14ac:dyDescent="0.25">
      <c r="A3096" s="351">
        <v>6712142441</v>
      </c>
      <c r="B3096" s="350" t="s">
        <v>3167</v>
      </c>
      <c r="C3096" s="350" t="s">
        <v>274</v>
      </c>
    </row>
    <row r="3097" spans="1:3" x14ac:dyDescent="0.25">
      <c r="A3097" s="351">
        <v>6712142511</v>
      </c>
      <c r="B3097" s="350" t="s">
        <v>3168</v>
      </c>
      <c r="C3097" s="350" t="s">
        <v>274</v>
      </c>
    </row>
    <row r="3098" spans="1:3" x14ac:dyDescent="0.25">
      <c r="A3098" s="351">
        <v>6712142519</v>
      </c>
      <c r="B3098" s="350" t="s">
        <v>3169</v>
      </c>
      <c r="C3098" s="350" t="s">
        <v>274</v>
      </c>
    </row>
    <row r="3099" spans="1:3" x14ac:dyDescent="0.25">
      <c r="A3099" s="351">
        <v>6712142521</v>
      </c>
      <c r="B3099" s="350" t="s">
        <v>3170</v>
      </c>
      <c r="C3099" s="350" t="s">
        <v>274</v>
      </c>
    </row>
    <row r="3100" spans="1:3" x14ac:dyDescent="0.25">
      <c r="A3100" s="351">
        <v>6712142611</v>
      </c>
      <c r="B3100" s="350" t="s">
        <v>3171</v>
      </c>
      <c r="C3100" s="350" t="s">
        <v>274</v>
      </c>
    </row>
    <row r="3101" spans="1:3" x14ac:dyDescent="0.25">
      <c r="A3101" s="351">
        <v>6712142621</v>
      </c>
      <c r="B3101" s="350" t="s">
        <v>3172</v>
      </c>
      <c r="C3101" s="350" t="s">
        <v>274</v>
      </c>
    </row>
    <row r="3102" spans="1:3" x14ac:dyDescent="0.25">
      <c r="A3102" s="351">
        <v>6712142631</v>
      </c>
      <c r="B3102" s="350" t="s">
        <v>3173</v>
      </c>
      <c r="C3102" s="350" t="s">
        <v>274</v>
      </c>
    </row>
    <row r="3103" spans="1:3" x14ac:dyDescent="0.25">
      <c r="A3103" s="351">
        <v>6712142632</v>
      </c>
      <c r="B3103" s="350" t="s">
        <v>3174</v>
      </c>
      <c r="C3103" s="350" t="s">
        <v>274</v>
      </c>
    </row>
    <row r="3104" spans="1:3" x14ac:dyDescent="0.25">
      <c r="A3104" s="351">
        <v>6712142633</v>
      </c>
      <c r="B3104" s="350" t="s">
        <v>3175</v>
      </c>
      <c r="C3104" s="350" t="s">
        <v>274</v>
      </c>
    </row>
    <row r="3105" spans="1:3" x14ac:dyDescent="0.25">
      <c r="A3105" s="351">
        <v>6712142634</v>
      </c>
      <c r="B3105" s="350" t="s">
        <v>3176</v>
      </c>
      <c r="C3105" s="350" t="s">
        <v>274</v>
      </c>
    </row>
    <row r="3106" spans="1:3" x14ac:dyDescent="0.25">
      <c r="A3106" s="351">
        <v>6712142636</v>
      </c>
      <c r="B3106" s="350" t="s">
        <v>3177</v>
      </c>
      <c r="C3106" s="350" t="s">
        <v>274</v>
      </c>
    </row>
    <row r="3107" spans="1:3" x14ac:dyDescent="0.25">
      <c r="A3107" s="351">
        <v>6712142637</v>
      </c>
      <c r="B3107" s="350" t="s">
        <v>3178</v>
      </c>
      <c r="C3107" s="350" t="s">
        <v>274</v>
      </c>
    </row>
    <row r="3108" spans="1:3" x14ac:dyDescent="0.25">
      <c r="A3108" s="351">
        <v>6712142639</v>
      </c>
      <c r="B3108" s="350" t="s">
        <v>3179</v>
      </c>
      <c r="C3108" s="350" t="s">
        <v>274</v>
      </c>
    </row>
    <row r="3109" spans="1:3" x14ac:dyDescent="0.25">
      <c r="A3109" s="351">
        <v>6712142641</v>
      </c>
      <c r="B3109" s="350" t="s">
        <v>3180</v>
      </c>
      <c r="C3109" s="350" t="s">
        <v>274</v>
      </c>
    </row>
    <row r="3110" spans="1:3" x14ac:dyDescent="0.25">
      <c r="A3110" s="351">
        <v>6712143111</v>
      </c>
      <c r="B3110" s="350" t="s">
        <v>3075</v>
      </c>
      <c r="C3110" s="350" t="s">
        <v>274</v>
      </c>
    </row>
    <row r="3111" spans="1:3" x14ac:dyDescent="0.25">
      <c r="A3111" s="351">
        <v>6712143112</v>
      </c>
      <c r="B3111" s="350" t="s">
        <v>3076</v>
      </c>
      <c r="C3111" s="350" t="s">
        <v>274</v>
      </c>
    </row>
    <row r="3112" spans="1:3" x14ac:dyDescent="0.25">
      <c r="A3112" s="351">
        <v>6712143121</v>
      </c>
      <c r="B3112" s="350" t="s">
        <v>3181</v>
      </c>
      <c r="C3112" s="350" t="s">
        <v>274</v>
      </c>
    </row>
    <row r="3113" spans="1:3" x14ac:dyDescent="0.25">
      <c r="A3113" s="351">
        <v>6712143122</v>
      </c>
      <c r="B3113" s="350" t="s">
        <v>3182</v>
      </c>
      <c r="C3113" s="350" t="s">
        <v>274</v>
      </c>
    </row>
    <row r="3114" spans="1:3" x14ac:dyDescent="0.25">
      <c r="A3114" s="351">
        <v>6712143123</v>
      </c>
      <c r="B3114" s="350" t="s">
        <v>3183</v>
      </c>
      <c r="C3114" s="350" t="s">
        <v>274</v>
      </c>
    </row>
    <row r="3115" spans="1:3" x14ac:dyDescent="0.25">
      <c r="A3115" s="351">
        <v>6712143124</v>
      </c>
      <c r="B3115" s="350" t="s">
        <v>3184</v>
      </c>
      <c r="C3115" s="350" t="s">
        <v>274</v>
      </c>
    </row>
    <row r="3116" spans="1:3" x14ac:dyDescent="0.25">
      <c r="A3116" s="351">
        <v>6712143125</v>
      </c>
      <c r="B3116" s="350" t="s">
        <v>3185</v>
      </c>
      <c r="C3116" s="350" t="s">
        <v>274</v>
      </c>
    </row>
    <row r="3117" spans="1:3" x14ac:dyDescent="0.25">
      <c r="A3117" s="351">
        <v>6712143126</v>
      </c>
      <c r="B3117" s="350" t="s">
        <v>3186</v>
      </c>
      <c r="C3117" s="350" t="s">
        <v>274</v>
      </c>
    </row>
    <row r="3118" spans="1:3" x14ac:dyDescent="0.25">
      <c r="A3118" s="351">
        <v>6712143129</v>
      </c>
      <c r="B3118" s="350" t="s">
        <v>3187</v>
      </c>
      <c r="C3118" s="350" t="s">
        <v>274</v>
      </c>
    </row>
    <row r="3119" spans="1:3" x14ac:dyDescent="0.25">
      <c r="A3119" s="351">
        <v>6712144111</v>
      </c>
      <c r="B3119" s="350" t="s">
        <v>3188</v>
      </c>
      <c r="C3119" s="350" t="s">
        <v>274</v>
      </c>
    </row>
    <row r="3120" spans="1:3" x14ac:dyDescent="0.25">
      <c r="A3120" s="351">
        <v>6712145111</v>
      </c>
      <c r="B3120" s="350" t="s">
        <v>3189</v>
      </c>
      <c r="C3120" s="350" t="s">
        <v>274</v>
      </c>
    </row>
    <row r="3121" spans="1:3" x14ac:dyDescent="0.25">
      <c r="A3121" s="351">
        <v>6712145211</v>
      </c>
      <c r="B3121" s="350" t="s">
        <v>3190</v>
      </c>
      <c r="C3121" s="350" t="s">
        <v>274</v>
      </c>
    </row>
    <row r="3122" spans="1:3" x14ac:dyDescent="0.25">
      <c r="A3122" s="351">
        <v>6712145311</v>
      </c>
      <c r="B3122" s="350" t="s">
        <v>3191</v>
      </c>
      <c r="C3122" s="350" t="s">
        <v>274</v>
      </c>
    </row>
    <row r="3123" spans="1:3" x14ac:dyDescent="0.25">
      <c r="A3123" s="351">
        <v>6712145411</v>
      </c>
      <c r="B3123" s="350" t="s">
        <v>3192</v>
      </c>
      <c r="C3123" s="350" t="s">
        <v>274</v>
      </c>
    </row>
    <row r="3124" spans="1:3" x14ac:dyDescent="0.25">
      <c r="A3124" s="349">
        <v>6714</v>
      </c>
      <c r="B3124" s="350" t="s">
        <v>3193</v>
      </c>
      <c r="C3124" s="350" t="s">
        <v>2206</v>
      </c>
    </row>
    <row r="3125" spans="1:3" x14ac:dyDescent="0.25">
      <c r="A3125" s="351">
        <v>67141</v>
      </c>
      <c r="B3125" s="350" t="s">
        <v>3193</v>
      </c>
      <c r="C3125" s="350" t="s">
        <v>2206</v>
      </c>
    </row>
    <row r="3126" spans="1:3" x14ac:dyDescent="0.25">
      <c r="A3126" s="349">
        <v>673</v>
      </c>
      <c r="B3126" s="350" t="s">
        <v>3194</v>
      </c>
      <c r="C3126" s="350" t="s">
        <v>274</v>
      </c>
    </row>
    <row r="3127" spans="1:3" x14ac:dyDescent="0.25">
      <c r="A3127" s="349">
        <v>6731</v>
      </c>
      <c r="B3127" s="350" t="s">
        <v>3194</v>
      </c>
      <c r="C3127" s="350" t="s">
        <v>274</v>
      </c>
    </row>
    <row r="3128" spans="1:3" x14ac:dyDescent="0.25">
      <c r="A3128" s="351">
        <v>67311</v>
      </c>
      <c r="B3128" s="350" t="s">
        <v>3194</v>
      </c>
      <c r="C3128" s="350" t="s">
        <v>274</v>
      </c>
    </row>
    <row r="3129" spans="1:3" x14ac:dyDescent="0.25">
      <c r="A3129" s="349">
        <v>68</v>
      </c>
      <c r="B3129" s="350" t="s">
        <v>3195</v>
      </c>
      <c r="C3129" s="350" t="s">
        <v>274</v>
      </c>
    </row>
    <row r="3130" spans="1:3" x14ac:dyDescent="0.25">
      <c r="A3130" s="349">
        <v>681</v>
      </c>
      <c r="B3130" s="350" t="s">
        <v>3196</v>
      </c>
      <c r="C3130" s="350" t="s">
        <v>274</v>
      </c>
    </row>
    <row r="3131" spans="1:3" x14ac:dyDescent="0.25">
      <c r="A3131" s="349">
        <v>6811</v>
      </c>
      <c r="B3131" s="350" t="s">
        <v>1268</v>
      </c>
      <c r="C3131" s="350" t="s">
        <v>274</v>
      </c>
    </row>
    <row r="3132" spans="1:3" x14ac:dyDescent="0.25">
      <c r="A3132" s="351">
        <v>68111</v>
      </c>
      <c r="B3132" s="350" t="s">
        <v>1268</v>
      </c>
      <c r="C3132" s="350" t="s">
        <v>274</v>
      </c>
    </row>
    <row r="3133" spans="1:3" x14ac:dyDescent="0.25">
      <c r="A3133" s="349">
        <v>6812</v>
      </c>
      <c r="B3133" s="350" t="s">
        <v>1269</v>
      </c>
      <c r="C3133" s="350" t="s">
        <v>274</v>
      </c>
    </row>
    <row r="3134" spans="1:3" x14ac:dyDescent="0.25">
      <c r="A3134" s="351">
        <v>68121</v>
      </c>
      <c r="B3134" s="350" t="s">
        <v>1269</v>
      </c>
      <c r="C3134" s="350" t="s">
        <v>274</v>
      </c>
    </row>
    <row r="3135" spans="1:3" x14ac:dyDescent="0.25">
      <c r="A3135" s="349">
        <v>6813</v>
      </c>
      <c r="B3135" s="350" t="s">
        <v>1270</v>
      </c>
      <c r="C3135" s="350" t="s">
        <v>274</v>
      </c>
    </row>
    <row r="3136" spans="1:3" x14ac:dyDescent="0.25">
      <c r="A3136" s="351">
        <v>68131</v>
      </c>
      <c r="B3136" s="350" t="s">
        <v>1270</v>
      </c>
      <c r="C3136" s="350" t="s">
        <v>274</v>
      </c>
    </row>
    <row r="3137" spans="1:3" x14ac:dyDescent="0.25">
      <c r="A3137" s="349">
        <v>6814</v>
      </c>
      <c r="B3137" s="350" t="s">
        <v>1271</v>
      </c>
      <c r="C3137" s="350" t="s">
        <v>274</v>
      </c>
    </row>
    <row r="3138" spans="1:3" x14ac:dyDescent="0.25">
      <c r="A3138" s="351">
        <v>68141</v>
      </c>
      <c r="B3138" s="350" t="s">
        <v>3197</v>
      </c>
      <c r="C3138" s="350" t="s">
        <v>274</v>
      </c>
    </row>
    <row r="3139" spans="1:3" x14ac:dyDescent="0.25">
      <c r="A3139" s="349">
        <v>6815</v>
      </c>
      <c r="B3139" s="350" t="s">
        <v>1272</v>
      </c>
      <c r="C3139" s="350" t="s">
        <v>274</v>
      </c>
    </row>
    <row r="3140" spans="1:3" x14ac:dyDescent="0.25">
      <c r="A3140" s="351">
        <v>68151</v>
      </c>
      <c r="B3140" s="350" t="s">
        <v>1272</v>
      </c>
      <c r="C3140" s="350" t="s">
        <v>274</v>
      </c>
    </row>
    <row r="3141" spans="1:3" x14ac:dyDescent="0.25">
      <c r="A3141" s="349">
        <v>6816</v>
      </c>
      <c r="B3141" s="350" t="s">
        <v>1273</v>
      </c>
      <c r="C3141" s="350" t="s">
        <v>274</v>
      </c>
    </row>
    <row r="3142" spans="1:3" x14ac:dyDescent="0.25">
      <c r="A3142" s="351">
        <v>68161</v>
      </c>
      <c r="B3142" s="350" t="s">
        <v>1273</v>
      </c>
      <c r="C3142" s="350" t="s">
        <v>274</v>
      </c>
    </row>
    <row r="3143" spans="1:3" x14ac:dyDescent="0.25">
      <c r="A3143" s="349">
        <v>6817</v>
      </c>
      <c r="B3143" s="350" t="s">
        <v>1274</v>
      </c>
      <c r="C3143" s="350" t="s">
        <v>274</v>
      </c>
    </row>
    <row r="3144" spans="1:3" x14ac:dyDescent="0.25">
      <c r="A3144" s="351">
        <v>68171</v>
      </c>
      <c r="B3144" s="350" t="s">
        <v>1274</v>
      </c>
      <c r="C3144" s="350" t="s">
        <v>274</v>
      </c>
    </row>
    <row r="3145" spans="1:3" x14ac:dyDescent="0.25">
      <c r="A3145" s="349">
        <v>6818</v>
      </c>
      <c r="B3145" s="350" t="s">
        <v>1275</v>
      </c>
      <c r="C3145" s="350" t="s">
        <v>274</v>
      </c>
    </row>
    <row r="3146" spans="1:3" x14ac:dyDescent="0.25">
      <c r="A3146" s="351">
        <v>68181</v>
      </c>
      <c r="B3146" s="350" t="s">
        <v>1275</v>
      </c>
      <c r="C3146" s="350" t="s">
        <v>274</v>
      </c>
    </row>
    <row r="3147" spans="1:3" x14ac:dyDescent="0.25">
      <c r="A3147" s="349">
        <v>6819</v>
      </c>
      <c r="B3147" s="350" t="s">
        <v>1276</v>
      </c>
      <c r="C3147" s="350" t="s">
        <v>274</v>
      </c>
    </row>
    <row r="3148" spans="1:3" x14ac:dyDescent="0.25">
      <c r="A3148" s="351">
        <v>68191</v>
      </c>
      <c r="B3148" s="350" t="s">
        <v>3198</v>
      </c>
      <c r="C3148" s="350" t="s">
        <v>274</v>
      </c>
    </row>
    <row r="3149" spans="1:3" x14ac:dyDescent="0.25">
      <c r="A3149" s="349">
        <v>683</v>
      </c>
      <c r="B3149" s="350" t="s">
        <v>1278</v>
      </c>
      <c r="C3149" s="350" t="s">
        <v>274</v>
      </c>
    </row>
    <row r="3150" spans="1:3" x14ac:dyDescent="0.25">
      <c r="A3150" s="349">
        <v>6831</v>
      </c>
      <c r="B3150" s="350" t="s">
        <v>1278</v>
      </c>
      <c r="C3150" s="350" t="s">
        <v>274</v>
      </c>
    </row>
    <row r="3151" spans="1:3" x14ac:dyDescent="0.25">
      <c r="A3151" s="351">
        <v>68311</v>
      </c>
      <c r="B3151" s="350" t="s">
        <v>1278</v>
      </c>
      <c r="C3151" s="350" t="s">
        <v>274</v>
      </c>
    </row>
    <row r="3152" spans="1:3" x14ac:dyDescent="0.25">
      <c r="A3152" s="349">
        <v>69</v>
      </c>
      <c r="B3152" s="350" t="s">
        <v>3199</v>
      </c>
      <c r="C3152" s="350" t="s">
        <v>274</v>
      </c>
    </row>
    <row r="3153" spans="1:3" x14ac:dyDescent="0.25">
      <c r="A3153" s="349">
        <v>691</v>
      </c>
      <c r="B3153" s="350" t="s">
        <v>3200</v>
      </c>
      <c r="C3153" s="350" t="s">
        <v>274</v>
      </c>
    </row>
    <row r="3154" spans="1:3" x14ac:dyDescent="0.25">
      <c r="A3154" s="349">
        <v>6911</v>
      </c>
      <c r="B3154" s="350" t="s">
        <v>3200</v>
      </c>
      <c r="C3154" s="350" t="s">
        <v>274</v>
      </c>
    </row>
    <row r="3155" spans="1:3" x14ac:dyDescent="0.25">
      <c r="A3155" s="351">
        <v>69111</v>
      </c>
      <c r="B3155" s="350" t="s">
        <v>3200</v>
      </c>
      <c r="C3155" s="350" t="s">
        <v>274</v>
      </c>
    </row>
    <row r="3156" spans="1:3" x14ac:dyDescent="0.25">
      <c r="A3156" s="349">
        <v>692</v>
      </c>
      <c r="B3156" s="350" t="s">
        <v>870</v>
      </c>
      <c r="C3156" s="350" t="s">
        <v>274</v>
      </c>
    </row>
    <row r="3157" spans="1:3" x14ac:dyDescent="0.25">
      <c r="A3157" s="349">
        <v>6921</v>
      </c>
      <c r="B3157" s="350" t="s">
        <v>870</v>
      </c>
      <c r="C3157" s="350" t="s">
        <v>274</v>
      </c>
    </row>
    <row r="3158" spans="1:3" x14ac:dyDescent="0.25">
      <c r="A3158" s="351">
        <v>69211</v>
      </c>
      <c r="B3158" s="350" t="s">
        <v>870</v>
      </c>
      <c r="C3158" s="350" t="s">
        <v>274</v>
      </c>
    </row>
    <row r="3159" spans="1:3" x14ac:dyDescent="0.25">
      <c r="A3159" s="349">
        <v>7</v>
      </c>
      <c r="B3159" s="350" t="s">
        <v>264</v>
      </c>
      <c r="C3159" s="350" t="s">
        <v>274</v>
      </c>
    </row>
    <row r="3160" spans="1:3" x14ac:dyDescent="0.25">
      <c r="A3160" s="349">
        <v>71</v>
      </c>
      <c r="B3160" s="350" t="s">
        <v>3201</v>
      </c>
      <c r="C3160" s="350" t="s">
        <v>274</v>
      </c>
    </row>
    <row r="3161" spans="1:3" x14ac:dyDescent="0.25">
      <c r="A3161" s="349">
        <v>711</v>
      </c>
      <c r="B3161" s="350" t="s">
        <v>3202</v>
      </c>
      <c r="C3161" s="350" t="s">
        <v>274</v>
      </c>
    </row>
    <row r="3162" spans="1:3" x14ac:dyDescent="0.25">
      <c r="A3162" s="349">
        <v>7111</v>
      </c>
      <c r="B3162" s="350" t="s">
        <v>405</v>
      </c>
      <c r="C3162" s="350" t="s">
        <v>274</v>
      </c>
    </row>
    <row r="3163" spans="1:3" x14ac:dyDescent="0.25">
      <c r="A3163" s="351">
        <v>71111</v>
      </c>
      <c r="B3163" s="350" t="s">
        <v>407</v>
      </c>
      <c r="C3163" s="350" t="s">
        <v>274</v>
      </c>
    </row>
    <row r="3164" spans="1:3" x14ac:dyDescent="0.25">
      <c r="A3164" s="351">
        <v>71112</v>
      </c>
      <c r="B3164" s="350" t="s">
        <v>409</v>
      </c>
      <c r="C3164" s="350" t="s">
        <v>274</v>
      </c>
    </row>
    <row r="3165" spans="1:3" x14ac:dyDescent="0.25">
      <c r="A3165" s="351">
        <v>71119</v>
      </c>
      <c r="B3165" s="350" t="s">
        <v>411</v>
      </c>
      <c r="C3165" s="350" t="s">
        <v>274</v>
      </c>
    </row>
    <row r="3166" spans="1:3" x14ac:dyDescent="0.25">
      <c r="A3166" s="349">
        <v>7112</v>
      </c>
      <c r="B3166" s="350" t="s">
        <v>413</v>
      </c>
      <c r="C3166" s="350" t="s">
        <v>274</v>
      </c>
    </row>
    <row r="3167" spans="1:3" x14ac:dyDescent="0.25">
      <c r="A3167" s="351">
        <v>71121</v>
      </c>
      <c r="B3167" s="350" t="s">
        <v>415</v>
      </c>
      <c r="C3167" s="350" t="s">
        <v>274</v>
      </c>
    </row>
    <row r="3168" spans="1:3" x14ac:dyDescent="0.25">
      <c r="A3168" s="351">
        <v>71122</v>
      </c>
      <c r="B3168" s="350" t="s">
        <v>417</v>
      </c>
      <c r="C3168" s="350" t="s">
        <v>274</v>
      </c>
    </row>
    <row r="3169" spans="1:3" x14ac:dyDescent="0.25">
      <c r="A3169" s="351">
        <v>71123</v>
      </c>
      <c r="B3169" s="350" t="s">
        <v>419</v>
      </c>
      <c r="C3169" s="350" t="s">
        <v>274</v>
      </c>
    </row>
    <row r="3170" spans="1:3" x14ac:dyDescent="0.25">
      <c r="A3170" s="351">
        <v>71129</v>
      </c>
      <c r="B3170" s="350" t="s">
        <v>421</v>
      </c>
      <c r="C3170" s="350" t="s">
        <v>274</v>
      </c>
    </row>
    <row r="3171" spans="1:3" x14ac:dyDescent="0.25">
      <c r="A3171" s="349">
        <v>7113</v>
      </c>
      <c r="B3171" s="350" t="s">
        <v>3203</v>
      </c>
      <c r="C3171" s="350" t="s">
        <v>274</v>
      </c>
    </row>
    <row r="3172" spans="1:3" x14ac:dyDescent="0.25">
      <c r="A3172" s="351">
        <v>71131</v>
      </c>
      <c r="B3172" s="350" t="s">
        <v>425</v>
      </c>
      <c r="C3172" s="350" t="s">
        <v>274</v>
      </c>
    </row>
    <row r="3173" spans="1:3" x14ac:dyDescent="0.25">
      <c r="A3173" s="351">
        <v>71132</v>
      </c>
      <c r="B3173" s="350" t="s">
        <v>427</v>
      </c>
      <c r="C3173" s="350" t="s">
        <v>274</v>
      </c>
    </row>
    <row r="3174" spans="1:3" x14ac:dyDescent="0.25">
      <c r="A3174" s="351">
        <v>71133</v>
      </c>
      <c r="B3174" s="350" t="s">
        <v>429</v>
      </c>
      <c r="C3174" s="350" t="s">
        <v>274</v>
      </c>
    </row>
    <row r="3175" spans="1:3" x14ac:dyDescent="0.25">
      <c r="A3175" s="351">
        <v>71139</v>
      </c>
      <c r="B3175" s="350" t="s">
        <v>431</v>
      </c>
      <c r="C3175" s="350" t="s">
        <v>274</v>
      </c>
    </row>
    <row r="3176" spans="1:3" x14ac:dyDescent="0.25">
      <c r="A3176" s="349">
        <v>712</v>
      </c>
      <c r="B3176" s="350" t="s">
        <v>3204</v>
      </c>
      <c r="C3176" s="350" t="s">
        <v>274</v>
      </c>
    </row>
    <row r="3177" spans="1:3" x14ac:dyDescent="0.25">
      <c r="A3177" s="349">
        <v>7121</v>
      </c>
      <c r="B3177" s="350" t="s">
        <v>434</v>
      </c>
      <c r="C3177" s="350" t="s">
        <v>274</v>
      </c>
    </row>
    <row r="3178" spans="1:3" x14ac:dyDescent="0.25">
      <c r="A3178" s="351">
        <v>71211</v>
      </c>
      <c r="B3178" s="350" t="s">
        <v>434</v>
      </c>
      <c r="C3178" s="350" t="s">
        <v>274</v>
      </c>
    </row>
    <row r="3179" spans="1:3" x14ac:dyDescent="0.25">
      <c r="A3179" s="349">
        <v>7122</v>
      </c>
      <c r="B3179" s="350" t="s">
        <v>437</v>
      </c>
      <c r="C3179" s="350" t="s">
        <v>274</v>
      </c>
    </row>
    <row r="3180" spans="1:3" x14ac:dyDescent="0.25">
      <c r="A3180" s="351">
        <v>71221</v>
      </c>
      <c r="B3180" s="350" t="s">
        <v>437</v>
      </c>
      <c r="C3180" s="350" t="s">
        <v>274</v>
      </c>
    </row>
    <row r="3181" spans="1:3" x14ac:dyDescent="0.25">
      <c r="A3181" s="349">
        <v>7123</v>
      </c>
      <c r="B3181" s="350" t="s">
        <v>82</v>
      </c>
      <c r="C3181" s="350" t="s">
        <v>274</v>
      </c>
    </row>
    <row r="3182" spans="1:3" x14ac:dyDescent="0.25">
      <c r="A3182" s="351">
        <v>71231</v>
      </c>
      <c r="B3182" s="350" t="s">
        <v>82</v>
      </c>
      <c r="C3182" s="350" t="s">
        <v>274</v>
      </c>
    </row>
    <row r="3183" spans="1:3" x14ac:dyDescent="0.25">
      <c r="A3183" s="349">
        <v>7124</v>
      </c>
      <c r="B3183" s="350" t="s">
        <v>442</v>
      </c>
      <c r="C3183" s="350" t="s">
        <v>274</v>
      </c>
    </row>
    <row r="3184" spans="1:3" x14ac:dyDescent="0.25">
      <c r="A3184" s="351">
        <v>71241</v>
      </c>
      <c r="B3184" s="350" t="s">
        <v>444</v>
      </c>
      <c r="C3184" s="350" t="s">
        <v>274</v>
      </c>
    </row>
    <row r="3185" spans="1:3" x14ac:dyDescent="0.25">
      <c r="A3185" s="351">
        <v>71242</v>
      </c>
      <c r="B3185" s="350" t="s">
        <v>446</v>
      </c>
      <c r="C3185" s="350" t="s">
        <v>274</v>
      </c>
    </row>
    <row r="3186" spans="1:3" x14ac:dyDescent="0.25">
      <c r="A3186" s="351">
        <v>71243</v>
      </c>
      <c r="B3186" s="350" t="s">
        <v>448</v>
      </c>
      <c r="C3186" s="350" t="s">
        <v>274</v>
      </c>
    </row>
    <row r="3187" spans="1:3" x14ac:dyDescent="0.25">
      <c r="A3187" s="351">
        <v>71244</v>
      </c>
      <c r="B3187" s="350" t="s">
        <v>450</v>
      </c>
      <c r="C3187" s="350" t="s">
        <v>274</v>
      </c>
    </row>
    <row r="3188" spans="1:3" x14ac:dyDescent="0.25">
      <c r="A3188" s="351">
        <v>71245</v>
      </c>
      <c r="B3188" s="350" t="s">
        <v>452</v>
      </c>
      <c r="C3188" s="350" t="s">
        <v>274</v>
      </c>
    </row>
    <row r="3189" spans="1:3" x14ac:dyDescent="0.25">
      <c r="A3189" s="351">
        <v>71249</v>
      </c>
      <c r="B3189" s="350" t="s">
        <v>454</v>
      </c>
      <c r="C3189" s="350" t="s">
        <v>274</v>
      </c>
    </row>
    <row r="3190" spans="1:3" x14ac:dyDescent="0.25">
      <c r="A3190" s="349">
        <v>7125</v>
      </c>
      <c r="B3190" s="350" t="s">
        <v>456</v>
      </c>
      <c r="C3190" s="350" t="s">
        <v>274</v>
      </c>
    </row>
    <row r="3191" spans="1:3" x14ac:dyDescent="0.25">
      <c r="A3191" s="351">
        <v>71251</v>
      </c>
      <c r="B3191" s="350" t="s">
        <v>456</v>
      </c>
      <c r="C3191" s="350" t="s">
        <v>274</v>
      </c>
    </row>
    <row r="3192" spans="1:3" x14ac:dyDescent="0.25">
      <c r="A3192" s="349">
        <v>7126</v>
      </c>
      <c r="B3192" s="350" t="s">
        <v>459</v>
      </c>
      <c r="C3192" s="350" t="s">
        <v>274</v>
      </c>
    </row>
    <row r="3193" spans="1:3" x14ac:dyDescent="0.25">
      <c r="A3193" s="351">
        <v>71261</v>
      </c>
      <c r="B3193" s="350" t="s">
        <v>459</v>
      </c>
      <c r="C3193" s="350" t="s">
        <v>274</v>
      </c>
    </row>
    <row r="3194" spans="1:3" x14ac:dyDescent="0.25">
      <c r="A3194" s="349">
        <v>72</v>
      </c>
      <c r="B3194" s="350" t="s">
        <v>3205</v>
      </c>
      <c r="C3194" s="350" t="s">
        <v>274</v>
      </c>
    </row>
    <row r="3195" spans="1:3" x14ac:dyDescent="0.25">
      <c r="A3195" s="349">
        <v>721</v>
      </c>
      <c r="B3195" s="350" t="s">
        <v>3206</v>
      </c>
      <c r="C3195" s="350" t="s">
        <v>274</v>
      </c>
    </row>
    <row r="3196" spans="1:3" x14ac:dyDescent="0.25">
      <c r="A3196" s="349">
        <v>7211</v>
      </c>
      <c r="B3196" s="350" t="s">
        <v>473</v>
      </c>
      <c r="C3196" s="350" t="s">
        <v>274</v>
      </c>
    </row>
    <row r="3197" spans="1:3" x14ac:dyDescent="0.25">
      <c r="A3197" s="351">
        <v>72111</v>
      </c>
      <c r="B3197" s="350" t="s">
        <v>475</v>
      </c>
      <c r="C3197" s="350" t="s">
        <v>274</v>
      </c>
    </row>
    <row r="3198" spans="1:3" x14ac:dyDescent="0.25">
      <c r="A3198" s="351">
        <v>72112</v>
      </c>
      <c r="B3198" s="350" t="s">
        <v>477</v>
      </c>
      <c r="C3198" s="350" t="s">
        <v>274</v>
      </c>
    </row>
    <row r="3199" spans="1:3" x14ac:dyDescent="0.25">
      <c r="A3199" s="351">
        <v>72119</v>
      </c>
      <c r="B3199" s="350" t="s">
        <v>479</v>
      </c>
      <c r="C3199" s="350" t="s">
        <v>274</v>
      </c>
    </row>
    <row r="3200" spans="1:3" x14ac:dyDescent="0.25">
      <c r="A3200" s="349">
        <v>7212</v>
      </c>
      <c r="B3200" s="350" t="s">
        <v>481</v>
      </c>
      <c r="C3200" s="350" t="s">
        <v>274</v>
      </c>
    </row>
    <row r="3201" spans="1:3" x14ac:dyDescent="0.25">
      <c r="A3201" s="351">
        <v>72121</v>
      </c>
      <c r="B3201" s="350" t="s">
        <v>483</v>
      </c>
      <c r="C3201" s="350" t="s">
        <v>274</v>
      </c>
    </row>
    <row r="3202" spans="1:3" x14ac:dyDescent="0.25">
      <c r="A3202" s="351">
        <v>72122</v>
      </c>
      <c r="B3202" s="350" t="s">
        <v>3207</v>
      </c>
      <c r="C3202" s="350" t="s">
        <v>3208</v>
      </c>
    </row>
    <row r="3203" spans="1:3" x14ac:dyDescent="0.25">
      <c r="A3203" s="351">
        <v>72123</v>
      </c>
      <c r="B3203" s="350" t="s">
        <v>487</v>
      </c>
      <c r="C3203" s="350" t="s">
        <v>274</v>
      </c>
    </row>
    <row r="3204" spans="1:3" x14ac:dyDescent="0.25">
      <c r="A3204" s="351">
        <v>72124</v>
      </c>
      <c r="B3204" s="350" t="s">
        <v>3209</v>
      </c>
      <c r="C3204" s="350" t="s">
        <v>274</v>
      </c>
    </row>
    <row r="3205" spans="1:3" x14ac:dyDescent="0.25">
      <c r="A3205" s="351">
        <v>72125</v>
      </c>
      <c r="B3205" s="350" t="s">
        <v>491</v>
      </c>
      <c r="C3205" s="350" t="s">
        <v>274</v>
      </c>
    </row>
    <row r="3206" spans="1:3" x14ac:dyDescent="0.25">
      <c r="A3206" s="351">
        <v>72126</v>
      </c>
      <c r="B3206" s="350" t="s">
        <v>493</v>
      </c>
      <c r="C3206" s="350" t="s">
        <v>274</v>
      </c>
    </row>
    <row r="3207" spans="1:3" x14ac:dyDescent="0.25">
      <c r="A3207" s="351">
        <v>72127</v>
      </c>
      <c r="B3207" s="350" t="s">
        <v>495</v>
      </c>
      <c r="C3207" s="350" t="s">
        <v>274</v>
      </c>
    </row>
    <row r="3208" spans="1:3" x14ac:dyDescent="0.25">
      <c r="A3208" s="351">
        <v>72129</v>
      </c>
      <c r="B3208" s="350" t="s">
        <v>497</v>
      </c>
      <c r="C3208" s="350" t="s">
        <v>274</v>
      </c>
    </row>
    <row r="3209" spans="1:3" x14ac:dyDescent="0.25">
      <c r="A3209" s="349">
        <v>7213</v>
      </c>
      <c r="B3209" s="350" t="s">
        <v>499</v>
      </c>
      <c r="C3209" s="350" t="s">
        <v>274</v>
      </c>
    </row>
    <row r="3210" spans="1:3" x14ac:dyDescent="0.25">
      <c r="A3210" s="351">
        <v>72131</v>
      </c>
      <c r="B3210" s="350" t="s">
        <v>501</v>
      </c>
      <c r="C3210" s="350" t="s">
        <v>274</v>
      </c>
    </row>
    <row r="3211" spans="1:3" x14ac:dyDescent="0.25">
      <c r="A3211" s="351">
        <v>72132</v>
      </c>
      <c r="B3211" s="350" t="s">
        <v>503</v>
      </c>
      <c r="C3211" s="350" t="s">
        <v>274</v>
      </c>
    </row>
    <row r="3212" spans="1:3" x14ac:dyDescent="0.25">
      <c r="A3212" s="351">
        <v>72133</v>
      </c>
      <c r="B3212" s="350" t="s">
        <v>505</v>
      </c>
      <c r="C3212" s="350" t="s">
        <v>274</v>
      </c>
    </row>
    <row r="3213" spans="1:3" x14ac:dyDescent="0.25">
      <c r="A3213" s="351">
        <v>72134</v>
      </c>
      <c r="B3213" s="350" t="s">
        <v>507</v>
      </c>
      <c r="C3213" s="350" t="s">
        <v>274</v>
      </c>
    </row>
    <row r="3214" spans="1:3" x14ac:dyDescent="0.25">
      <c r="A3214" s="351">
        <v>72139</v>
      </c>
      <c r="B3214" s="350" t="s">
        <v>509</v>
      </c>
      <c r="C3214" s="350" t="s">
        <v>274</v>
      </c>
    </row>
    <row r="3215" spans="1:3" x14ac:dyDescent="0.25">
      <c r="A3215" s="349">
        <v>7214</v>
      </c>
      <c r="B3215" s="350" t="s">
        <v>511</v>
      </c>
      <c r="C3215" s="350" t="s">
        <v>274</v>
      </c>
    </row>
    <row r="3216" spans="1:3" x14ac:dyDescent="0.25">
      <c r="A3216" s="351">
        <v>72141</v>
      </c>
      <c r="B3216" s="350" t="s">
        <v>513</v>
      </c>
      <c r="C3216" s="350" t="s">
        <v>274</v>
      </c>
    </row>
    <row r="3217" spans="1:3" x14ac:dyDescent="0.25">
      <c r="A3217" s="351">
        <v>72142</v>
      </c>
      <c r="B3217" s="350" t="s">
        <v>515</v>
      </c>
      <c r="C3217" s="350" t="s">
        <v>274</v>
      </c>
    </row>
    <row r="3218" spans="1:3" x14ac:dyDescent="0.25">
      <c r="A3218" s="351">
        <v>72143</v>
      </c>
      <c r="B3218" s="350" t="s">
        <v>517</v>
      </c>
      <c r="C3218" s="350" t="s">
        <v>274</v>
      </c>
    </row>
    <row r="3219" spans="1:3" x14ac:dyDescent="0.25">
      <c r="A3219" s="351">
        <v>72144</v>
      </c>
      <c r="B3219" s="350" t="s">
        <v>519</v>
      </c>
      <c r="C3219" s="350" t="s">
        <v>274</v>
      </c>
    </row>
    <row r="3220" spans="1:3" x14ac:dyDescent="0.25">
      <c r="A3220" s="351">
        <v>72145</v>
      </c>
      <c r="B3220" s="350" t="s">
        <v>521</v>
      </c>
      <c r="C3220" s="350" t="s">
        <v>274</v>
      </c>
    </row>
    <row r="3221" spans="1:3" x14ac:dyDescent="0.25">
      <c r="A3221" s="351">
        <v>72146</v>
      </c>
      <c r="B3221" s="350" t="s">
        <v>523</v>
      </c>
      <c r="C3221" s="350" t="s">
        <v>274</v>
      </c>
    </row>
    <row r="3222" spans="1:3" x14ac:dyDescent="0.25">
      <c r="A3222" s="351">
        <v>72147</v>
      </c>
      <c r="B3222" s="350" t="s">
        <v>525</v>
      </c>
      <c r="C3222" s="350" t="s">
        <v>274</v>
      </c>
    </row>
    <row r="3223" spans="1:3" x14ac:dyDescent="0.25">
      <c r="A3223" s="351">
        <v>72149</v>
      </c>
      <c r="B3223" s="350" t="s">
        <v>527</v>
      </c>
      <c r="C3223" s="350" t="s">
        <v>274</v>
      </c>
    </row>
    <row r="3224" spans="1:3" x14ac:dyDescent="0.25">
      <c r="A3224" s="349">
        <v>722</v>
      </c>
      <c r="B3224" s="350" t="s">
        <v>3210</v>
      </c>
      <c r="C3224" s="350" t="s">
        <v>274</v>
      </c>
    </row>
    <row r="3225" spans="1:3" x14ac:dyDescent="0.25">
      <c r="A3225" s="349">
        <v>7221</v>
      </c>
      <c r="B3225" s="350" t="s">
        <v>75</v>
      </c>
      <c r="C3225" s="350" t="s">
        <v>274</v>
      </c>
    </row>
    <row r="3226" spans="1:3" x14ac:dyDescent="0.25">
      <c r="A3226" s="351">
        <v>72211</v>
      </c>
      <c r="B3226" s="350" t="s">
        <v>531</v>
      </c>
      <c r="C3226" s="350" t="s">
        <v>274</v>
      </c>
    </row>
    <row r="3227" spans="1:3" x14ac:dyDescent="0.25">
      <c r="A3227" s="351">
        <v>72212</v>
      </c>
      <c r="B3227" s="350" t="s">
        <v>533</v>
      </c>
      <c r="C3227" s="350" t="s">
        <v>274</v>
      </c>
    </row>
    <row r="3228" spans="1:3" x14ac:dyDescent="0.25">
      <c r="A3228" s="351">
        <v>72219</v>
      </c>
      <c r="B3228" s="350" t="s">
        <v>535</v>
      </c>
      <c r="C3228" s="350" t="s">
        <v>274</v>
      </c>
    </row>
    <row r="3229" spans="1:3" x14ac:dyDescent="0.25">
      <c r="A3229" s="349">
        <v>7222</v>
      </c>
      <c r="B3229" s="350" t="s">
        <v>105</v>
      </c>
      <c r="C3229" s="350" t="s">
        <v>274</v>
      </c>
    </row>
    <row r="3230" spans="1:3" x14ac:dyDescent="0.25">
      <c r="A3230" s="351">
        <v>72221</v>
      </c>
      <c r="B3230" s="350" t="s">
        <v>538</v>
      </c>
      <c r="C3230" s="350" t="s">
        <v>274</v>
      </c>
    </row>
    <row r="3231" spans="1:3" x14ac:dyDescent="0.25">
      <c r="A3231" s="351">
        <v>72222</v>
      </c>
      <c r="B3231" s="350" t="s">
        <v>540</v>
      </c>
      <c r="C3231" s="350" t="s">
        <v>274</v>
      </c>
    </row>
    <row r="3232" spans="1:3" x14ac:dyDescent="0.25">
      <c r="A3232" s="351">
        <v>72223</v>
      </c>
      <c r="B3232" s="350" t="s">
        <v>542</v>
      </c>
      <c r="C3232" s="350" t="s">
        <v>274</v>
      </c>
    </row>
    <row r="3233" spans="1:3" x14ac:dyDescent="0.25">
      <c r="A3233" s="351">
        <v>72229</v>
      </c>
      <c r="B3233" s="350" t="s">
        <v>544</v>
      </c>
      <c r="C3233" s="350" t="s">
        <v>274</v>
      </c>
    </row>
    <row r="3234" spans="1:3" x14ac:dyDescent="0.25">
      <c r="A3234" s="349">
        <v>7223</v>
      </c>
      <c r="B3234" s="350" t="s">
        <v>56</v>
      </c>
      <c r="C3234" s="350" t="s">
        <v>274</v>
      </c>
    </row>
    <row r="3235" spans="1:3" x14ac:dyDescent="0.25">
      <c r="A3235" s="351">
        <v>72231</v>
      </c>
      <c r="B3235" s="350" t="s">
        <v>547</v>
      </c>
      <c r="C3235" s="350" t="s">
        <v>274</v>
      </c>
    </row>
    <row r="3236" spans="1:3" x14ac:dyDescent="0.25">
      <c r="A3236" s="351">
        <v>72232</v>
      </c>
      <c r="B3236" s="350" t="s">
        <v>549</v>
      </c>
      <c r="C3236" s="350" t="s">
        <v>274</v>
      </c>
    </row>
    <row r="3237" spans="1:3" x14ac:dyDescent="0.25">
      <c r="A3237" s="351">
        <v>72233</v>
      </c>
      <c r="B3237" s="350" t="s">
        <v>551</v>
      </c>
      <c r="C3237" s="350" t="s">
        <v>274</v>
      </c>
    </row>
    <row r="3238" spans="1:3" x14ac:dyDescent="0.25">
      <c r="A3238" s="351">
        <v>72234</v>
      </c>
      <c r="B3238" s="350" t="s">
        <v>553</v>
      </c>
      <c r="C3238" s="350" t="s">
        <v>274</v>
      </c>
    </row>
    <row r="3239" spans="1:3" x14ac:dyDescent="0.25">
      <c r="A3239" s="351">
        <v>72235</v>
      </c>
      <c r="B3239" s="350" t="s">
        <v>555</v>
      </c>
      <c r="C3239" s="350" t="s">
        <v>274</v>
      </c>
    </row>
    <row r="3240" spans="1:3" x14ac:dyDescent="0.25">
      <c r="A3240" s="351">
        <v>72239</v>
      </c>
      <c r="B3240" s="350" t="s">
        <v>557</v>
      </c>
      <c r="C3240" s="350" t="s">
        <v>274</v>
      </c>
    </row>
    <row r="3241" spans="1:3" x14ac:dyDescent="0.25">
      <c r="A3241" s="349">
        <v>7224</v>
      </c>
      <c r="B3241" s="350" t="s">
        <v>559</v>
      </c>
      <c r="C3241" s="350" t="s">
        <v>274</v>
      </c>
    </row>
    <row r="3242" spans="1:3" x14ac:dyDescent="0.25">
      <c r="A3242" s="351">
        <v>72241</v>
      </c>
      <c r="B3242" s="350" t="s">
        <v>561</v>
      </c>
      <c r="C3242" s="350" t="s">
        <v>274</v>
      </c>
    </row>
    <row r="3243" spans="1:3" x14ac:dyDescent="0.25">
      <c r="A3243" s="351">
        <v>72242</v>
      </c>
      <c r="B3243" s="350" t="s">
        <v>563</v>
      </c>
      <c r="C3243" s="350" t="s">
        <v>274</v>
      </c>
    </row>
    <row r="3244" spans="1:3" x14ac:dyDescent="0.25">
      <c r="A3244" s="349">
        <v>7225</v>
      </c>
      <c r="B3244" s="350" t="s">
        <v>565</v>
      </c>
      <c r="C3244" s="350" t="s">
        <v>274</v>
      </c>
    </row>
    <row r="3245" spans="1:3" x14ac:dyDescent="0.25">
      <c r="A3245" s="351">
        <v>72251</v>
      </c>
      <c r="B3245" s="350" t="s">
        <v>567</v>
      </c>
      <c r="C3245" s="350" t="s">
        <v>274</v>
      </c>
    </row>
    <row r="3246" spans="1:3" x14ac:dyDescent="0.25">
      <c r="A3246" s="351">
        <v>72252</v>
      </c>
      <c r="B3246" s="350" t="s">
        <v>569</v>
      </c>
      <c r="C3246" s="350" t="s">
        <v>274</v>
      </c>
    </row>
    <row r="3247" spans="1:3" x14ac:dyDescent="0.25">
      <c r="A3247" s="351">
        <v>72253</v>
      </c>
      <c r="B3247" s="350" t="s">
        <v>571</v>
      </c>
      <c r="C3247" s="350" t="s">
        <v>274</v>
      </c>
    </row>
    <row r="3248" spans="1:3" x14ac:dyDescent="0.25">
      <c r="A3248" s="351">
        <v>72259</v>
      </c>
      <c r="B3248" s="350" t="s">
        <v>573</v>
      </c>
      <c r="C3248" s="350" t="s">
        <v>274</v>
      </c>
    </row>
    <row r="3249" spans="1:3" x14ac:dyDescent="0.25">
      <c r="A3249" s="349">
        <v>7226</v>
      </c>
      <c r="B3249" s="350" t="s">
        <v>575</v>
      </c>
      <c r="C3249" s="350" t="s">
        <v>274</v>
      </c>
    </row>
    <row r="3250" spans="1:3" x14ac:dyDescent="0.25">
      <c r="A3250" s="351">
        <v>72261</v>
      </c>
      <c r="B3250" s="350" t="s">
        <v>577</v>
      </c>
      <c r="C3250" s="350" t="s">
        <v>274</v>
      </c>
    </row>
    <row r="3251" spans="1:3" x14ac:dyDescent="0.25">
      <c r="A3251" s="351">
        <v>72262</v>
      </c>
      <c r="B3251" s="350" t="s">
        <v>579</v>
      </c>
      <c r="C3251" s="350" t="s">
        <v>274</v>
      </c>
    </row>
    <row r="3252" spans="1:3" x14ac:dyDescent="0.25">
      <c r="A3252" s="349">
        <v>7227</v>
      </c>
      <c r="B3252" s="350" t="s">
        <v>581</v>
      </c>
      <c r="C3252" s="350" t="s">
        <v>274</v>
      </c>
    </row>
    <row r="3253" spans="1:3" x14ac:dyDescent="0.25">
      <c r="A3253" s="351">
        <v>72271</v>
      </c>
      <c r="B3253" s="350" t="s">
        <v>583</v>
      </c>
      <c r="C3253" s="350" t="s">
        <v>274</v>
      </c>
    </row>
    <row r="3254" spans="1:3" x14ac:dyDescent="0.25">
      <c r="A3254" s="351">
        <v>72272</v>
      </c>
      <c r="B3254" s="350" t="s">
        <v>585</v>
      </c>
      <c r="C3254" s="350" t="s">
        <v>274</v>
      </c>
    </row>
    <row r="3255" spans="1:3" x14ac:dyDescent="0.25">
      <c r="A3255" s="351">
        <v>72273</v>
      </c>
      <c r="B3255" s="350" t="s">
        <v>587</v>
      </c>
      <c r="C3255" s="350" t="s">
        <v>274</v>
      </c>
    </row>
    <row r="3256" spans="1:3" x14ac:dyDescent="0.25">
      <c r="A3256" s="349">
        <v>7228</v>
      </c>
      <c r="B3256" s="350" t="s">
        <v>589</v>
      </c>
      <c r="C3256" s="350" t="s">
        <v>274</v>
      </c>
    </row>
    <row r="3257" spans="1:3" x14ac:dyDescent="0.25">
      <c r="A3257" s="351">
        <v>72281</v>
      </c>
      <c r="B3257" s="350" t="s">
        <v>589</v>
      </c>
      <c r="C3257" s="350" t="s">
        <v>274</v>
      </c>
    </row>
    <row r="3258" spans="1:3" x14ac:dyDescent="0.25">
      <c r="A3258" s="349">
        <v>723</v>
      </c>
      <c r="B3258" s="350" t="s">
        <v>3211</v>
      </c>
      <c r="C3258" s="350" t="s">
        <v>274</v>
      </c>
    </row>
    <row r="3259" spans="1:3" x14ac:dyDescent="0.25">
      <c r="A3259" s="349">
        <v>7231</v>
      </c>
      <c r="B3259" s="350" t="s">
        <v>593</v>
      </c>
      <c r="C3259" s="350" t="s">
        <v>274</v>
      </c>
    </row>
    <row r="3260" spans="1:3" x14ac:dyDescent="0.25">
      <c r="A3260" s="351">
        <v>72311</v>
      </c>
      <c r="B3260" s="350" t="s">
        <v>595</v>
      </c>
      <c r="C3260" s="350" t="s">
        <v>274</v>
      </c>
    </row>
    <row r="3261" spans="1:3" x14ac:dyDescent="0.25">
      <c r="A3261" s="351">
        <v>72312</v>
      </c>
      <c r="B3261" s="350" t="s">
        <v>597</v>
      </c>
      <c r="C3261" s="350" t="s">
        <v>274</v>
      </c>
    </row>
    <row r="3262" spans="1:3" x14ac:dyDescent="0.25">
      <c r="A3262" s="351">
        <v>72313</v>
      </c>
      <c r="B3262" s="350" t="s">
        <v>599</v>
      </c>
      <c r="C3262" s="350" t="s">
        <v>274</v>
      </c>
    </row>
    <row r="3263" spans="1:3" x14ac:dyDescent="0.25">
      <c r="A3263" s="351">
        <v>72314</v>
      </c>
      <c r="B3263" s="350" t="s">
        <v>601</v>
      </c>
      <c r="C3263" s="350" t="s">
        <v>274</v>
      </c>
    </row>
    <row r="3264" spans="1:3" x14ac:dyDescent="0.25">
      <c r="A3264" s="351">
        <v>72315</v>
      </c>
      <c r="B3264" s="350" t="s">
        <v>603</v>
      </c>
      <c r="C3264" s="350" t="s">
        <v>274</v>
      </c>
    </row>
    <row r="3265" spans="1:3" x14ac:dyDescent="0.25">
      <c r="A3265" s="351">
        <v>72316</v>
      </c>
      <c r="B3265" s="350" t="s">
        <v>605</v>
      </c>
      <c r="C3265" s="350" t="s">
        <v>274</v>
      </c>
    </row>
    <row r="3266" spans="1:3" x14ac:dyDescent="0.25">
      <c r="A3266" s="351">
        <v>72317</v>
      </c>
      <c r="B3266" s="350" t="s">
        <v>607</v>
      </c>
      <c r="C3266" s="350" t="s">
        <v>274</v>
      </c>
    </row>
    <row r="3267" spans="1:3" x14ac:dyDescent="0.25">
      <c r="A3267" s="351">
        <v>72318</v>
      </c>
      <c r="B3267" s="350" t="s">
        <v>609</v>
      </c>
      <c r="C3267" s="350" t="s">
        <v>274</v>
      </c>
    </row>
    <row r="3268" spans="1:3" x14ac:dyDescent="0.25">
      <c r="A3268" s="351">
        <v>72319</v>
      </c>
      <c r="B3268" s="350" t="s">
        <v>611</v>
      </c>
      <c r="C3268" s="350" t="s">
        <v>274</v>
      </c>
    </row>
    <row r="3269" spans="1:3" x14ac:dyDescent="0.25">
      <c r="A3269" s="349">
        <v>7232</v>
      </c>
      <c r="B3269" s="350" t="s">
        <v>613</v>
      </c>
      <c r="C3269" s="350" t="s">
        <v>274</v>
      </c>
    </row>
    <row r="3270" spans="1:3" x14ac:dyDescent="0.25">
      <c r="A3270" s="351">
        <v>72321</v>
      </c>
      <c r="B3270" s="350" t="s">
        <v>615</v>
      </c>
      <c r="C3270" s="350" t="s">
        <v>274</v>
      </c>
    </row>
    <row r="3271" spans="1:3" x14ac:dyDescent="0.25">
      <c r="A3271" s="351">
        <v>72322</v>
      </c>
      <c r="B3271" s="350" t="s">
        <v>617</v>
      </c>
      <c r="C3271" s="350" t="s">
        <v>274</v>
      </c>
    </row>
    <row r="3272" spans="1:3" x14ac:dyDescent="0.25">
      <c r="A3272" s="351">
        <v>72323</v>
      </c>
      <c r="B3272" s="350" t="s">
        <v>619</v>
      </c>
      <c r="C3272" s="350" t="s">
        <v>274</v>
      </c>
    </row>
    <row r="3273" spans="1:3" x14ac:dyDescent="0.25">
      <c r="A3273" s="351">
        <v>72324</v>
      </c>
      <c r="B3273" s="350" t="s">
        <v>621</v>
      </c>
      <c r="C3273" s="350" t="s">
        <v>274</v>
      </c>
    </row>
    <row r="3274" spans="1:3" x14ac:dyDescent="0.25">
      <c r="A3274" s="351">
        <v>72329</v>
      </c>
      <c r="B3274" s="350" t="s">
        <v>623</v>
      </c>
      <c r="C3274" s="350" t="s">
        <v>274</v>
      </c>
    </row>
    <row r="3275" spans="1:3" x14ac:dyDescent="0.25">
      <c r="A3275" s="349">
        <v>7233</v>
      </c>
      <c r="B3275" s="350" t="s">
        <v>625</v>
      </c>
      <c r="C3275" s="350" t="s">
        <v>274</v>
      </c>
    </row>
    <row r="3276" spans="1:3" x14ac:dyDescent="0.25">
      <c r="A3276" s="351">
        <v>72331</v>
      </c>
      <c r="B3276" s="350" t="s">
        <v>627</v>
      </c>
      <c r="C3276" s="350" t="s">
        <v>274</v>
      </c>
    </row>
    <row r="3277" spans="1:3" x14ac:dyDescent="0.25">
      <c r="A3277" s="351">
        <v>72332</v>
      </c>
      <c r="B3277" s="350" t="s">
        <v>629</v>
      </c>
      <c r="C3277" s="350" t="s">
        <v>274</v>
      </c>
    </row>
    <row r="3278" spans="1:3" x14ac:dyDescent="0.25">
      <c r="A3278" s="351">
        <v>72339</v>
      </c>
      <c r="B3278" s="350" t="s">
        <v>631</v>
      </c>
      <c r="C3278" s="350" t="s">
        <v>274</v>
      </c>
    </row>
    <row r="3279" spans="1:3" x14ac:dyDescent="0.25">
      <c r="A3279" s="349">
        <v>7234</v>
      </c>
      <c r="B3279" s="350" t="s">
        <v>633</v>
      </c>
      <c r="C3279" s="350" t="s">
        <v>274</v>
      </c>
    </row>
    <row r="3280" spans="1:3" x14ac:dyDescent="0.25">
      <c r="A3280" s="351">
        <v>72341</v>
      </c>
      <c r="B3280" s="350" t="s">
        <v>635</v>
      </c>
      <c r="C3280" s="350" t="s">
        <v>274</v>
      </c>
    </row>
    <row r="3281" spans="1:3" x14ac:dyDescent="0.25">
      <c r="A3281" s="351">
        <v>72342</v>
      </c>
      <c r="B3281" s="350" t="s">
        <v>637</v>
      </c>
      <c r="C3281" s="350" t="s">
        <v>274</v>
      </c>
    </row>
    <row r="3282" spans="1:3" x14ac:dyDescent="0.25">
      <c r="A3282" s="351">
        <v>72349</v>
      </c>
      <c r="B3282" s="350" t="s">
        <v>639</v>
      </c>
      <c r="C3282" s="350" t="s">
        <v>274</v>
      </c>
    </row>
    <row r="3283" spans="1:3" x14ac:dyDescent="0.25">
      <c r="A3283" s="349">
        <v>724</v>
      </c>
      <c r="B3283" s="350" t="s">
        <v>3212</v>
      </c>
      <c r="C3283" s="350" t="s">
        <v>274</v>
      </c>
    </row>
    <row r="3284" spans="1:3" x14ac:dyDescent="0.25">
      <c r="A3284" s="349">
        <v>7241</v>
      </c>
      <c r="B3284" s="350" t="s">
        <v>643</v>
      </c>
      <c r="C3284" s="350" t="s">
        <v>274</v>
      </c>
    </row>
    <row r="3285" spans="1:3" x14ac:dyDescent="0.25">
      <c r="A3285" s="351">
        <v>72411</v>
      </c>
      <c r="B3285" s="350" t="s">
        <v>643</v>
      </c>
      <c r="C3285" s="350" t="s">
        <v>274</v>
      </c>
    </row>
    <row r="3286" spans="1:3" x14ac:dyDescent="0.25">
      <c r="A3286" s="349">
        <v>7242</v>
      </c>
      <c r="B3286" s="350" t="s">
        <v>646</v>
      </c>
      <c r="C3286" s="350" t="s">
        <v>274</v>
      </c>
    </row>
    <row r="3287" spans="1:3" x14ac:dyDescent="0.25">
      <c r="A3287" s="351">
        <v>72421</v>
      </c>
      <c r="B3287" s="350" t="s">
        <v>648</v>
      </c>
      <c r="C3287" s="350" t="s">
        <v>274</v>
      </c>
    </row>
    <row r="3288" spans="1:3" x14ac:dyDescent="0.25">
      <c r="A3288" s="351">
        <v>72422</v>
      </c>
      <c r="B3288" s="350" t="s">
        <v>650</v>
      </c>
      <c r="C3288" s="350" t="s">
        <v>274</v>
      </c>
    </row>
    <row r="3289" spans="1:3" x14ac:dyDescent="0.25">
      <c r="A3289" s="351">
        <v>72429</v>
      </c>
      <c r="B3289" s="350" t="s">
        <v>652</v>
      </c>
      <c r="C3289" s="350" t="s">
        <v>274</v>
      </c>
    </row>
    <row r="3290" spans="1:3" x14ac:dyDescent="0.25">
      <c r="A3290" s="349">
        <v>7243</v>
      </c>
      <c r="B3290" s="350" t="s">
        <v>654</v>
      </c>
      <c r="C3290" s="350" t="s">
        <v>274</v>
      </c>
    </row>
    <row r="3291" spans="1:3" x14ac:dyDescent="0.25">
      <c r="A3291" s="351">
        <v>72431</v>
      </c>
      <c r="B3291" s="350" t="s">
        <v>656</v>
      </c>
      <c r="C3291" s="350" t="s">
        <v>274</v>
      </c>
    </row>
    <row r="3292" spans="1:3" x14ac:dyDescent="0.25">
      <c r="A3292" s="351">
        <v>72432</v>
      </c>
      <c r="B3292" s="350" t="s">
        <v>658</v>
      </c>
      <c r="C3292" s="350" t="s">
        <v>274</v>
      </c>
    </row>
    <row r="3293" spans="1:3" x14ac:dyDescent="0.25">
      <c r="A3293" s="349">
        <v>7244</v>
      </c>
      <c r="B3293" s="350" t="s">
        <v>660</v>
      </c>
      <c r="C3293" s="350" t="s">
        <v>274</v>
      </c>
    </row>
    <row r="3294" spans="1:3" x14ac:dyDescent="0.25">
      <c r="A3294" s="351">
        <v>72441</v>
      </c>
      <c r="B3294" s="350" t="s">
        <v>660</v>
      </c>
      <c r="C3294" s="350" t="s">
        <v>274</v>
      </c>
    </row>
    <row r="3295" spans="1:3" x14ac:dyDescent="0.25">
      <c r="A3295" s="349">
        <v>725</v>
      </c>
      <c r="B3295" s="350" t="s">
        <v>3213</v>
      </c>
      <c r="C3295" s="350" t="s">
        <v>274</v>
      </c>
    </row>
    <row r="3296" spans="1:3" x14ac:dyDescent="0.25">
      <c r="A3296" s="349">
        <v>7251</v>
      </c>
      <c r="B3296" s="350" t="s">
        <v>665</v>
      </c>
      <c r="C3296" s="350" t="s">
        <v>274</v>
      </c>
    </row>
    <row r="3297" spans="1:3" x14ac:dyDescent="0.25">
      <c r="A3297" s="351">
        <v>72511</v>
      </c>
      <c r="B3297" s="350" t="s">
        <v>667</v>
      </c>
      <c r="C3297" s="350" t="s">
        <v>274</v>
      </c>
    </row>
    <row r="3298" spans="1:3" x14ac:dyDescent="0.25">
      <c r="A3298" s="351">
        <v>72519</v>
      </c>
      <c r="B3298" s="350" t="s">
        <v>669</v>
      </c>
      <c r="C3298" s="350" t="s">
        <v>274</v>
      </c>
    </row>
    <row r="3299" spans="1:3" x14ac:dyDescent="0.25">
      <c r="A3299" s="349">
        <v>7252</v>
      </c>
      <c r="B3299" s="350" t="s">
        <v>671</v>
      </c>
      <c r="C3299" s="350" t="s">
        <v>274</v>
      </c>
    </row>
    <row r="3300" spans="1:3" x14ac:dyDescent="0.25">
      <c r="A3300" s="351">
        <v>72521</v>
      </c>
      <c r="B3300" s="350" t="s">
        <v>671</v>
      </c>
      <c r="C3300" s="350" t="s">
        <v>274</v>
      </c>
    </row>
    <row r="3301" spans="1:3" x14ac:dyDescent="0.25">
      <c r="A3301" s="349">
        <v>726</v>
      </c>
      <c r="B3301" s="350" t="s">
        <v>3214</v>
      </c>
      <c r="C3301" s="350" t="s">
        <v>274</v>
      </c>
    </row>
    <row r="3302" spans="1:3" x14ac:dyDescent="0.25">
      <c r="A3302" s="349">
        <v>7261</v>
      </c>
      <c r="B3302" s="350" t="s">
        <v>676</v>
      </c>
      <c r="C3302" s="350" t="s">
        <v>274</v>
      </c>
    </row>
    <row r="3303" spans="1:3" x14ac:dyDescent="0.25">
      <c r="A3303" s="351">
        <v>72611</v>
      </c>
      <c r="B3303" s="350" t="s">
        <v>676</v>
      </c>
      <c r="C3303" s="350" t="s">
        <v>274</v>
      </c>
    </row>
    <row r="3304" spans="1:3" x14ac:dyDescent="0.25">
      <c r="A3304" s="349">
        <v>7262</v>
      </c>
      <c r="B3304" s="350" t="s">
        <v>679</v>
      </c>
      <c r="C3304" s="350" t="s">
        <v>274</v>
      </c>
    </row>
    <row r="3305" spans="1:3" x14ac:dyDescent="0.25">
      <c r="A3305" s="351">
        <v>72621</v>
      </c>
      <c r="B3305" s="350" t="s">
        <v>679</v>
      </c>
      <c r="C3305" s="350" t="s">
        <v>274</v>
      </c>
    </row>
    <row r="3306" spans="1:3" x14ac:dyDescent="0.25">
      <c r="A3306" s="349">
        <v>7263</v>
      </c>
      <c r="B3306" s="350" t="s">
        <v>682</v>
      </c>
      <c r="C3306" s="350" t="s">
        <v>274</v>
      </c>
    </row>
    <row r="3307" spans="1:3" x14ac:dyDescent="0.25">
      <c r="A3307" s="351">
        <v>72631</v>
      </c>
      <c r="B3307" s="350" t="s">
        <v>684</v>
      </c>
      <c r="C3307" s="350" t="s">
        <v>274</v>
      </c>
    </row>
    <row r="3308" spans="1:3" x14ac:dyDescent="0.25">
      <c r="A3308" s="351">
        <v>72632</v>
      </c>
      <c r="B3308" s="350" t="s">
        <v>686</v>
      </c>
      <c r="C3308" s="350" t="s">
        <v>274</v>
      </c>
    </row>
    <row r="3309" spans="1:3" x14ac:dyDescent="0.25">
      <c r="A3309" s="351">
        <v>72633</v>
      </c>
      <c r="B3309" s="350" t="s">
        <v>688</v>
      </c>
      <c r="C3309" s="350" t="s">
        <v>274</v>
      </c>
    </row>
    <row r="3310" spans="1:3" x14ac:dyDescent="0.25">
      <c r="A3310" s="351">
        <v>72634</v>
      </c>
      <c r="B3310" s="350" t="s">
        <v>690</v>
      </c>
      <c r="C3310" s="350" t="s">
        <v>274</v>
      </c>
    </row>
    <row r="3311" spans="1:3" x14ac:dyDescent="0.25">
      <c r="A3311" s="351">
        <v>72636</v>
      </c>
      <c r="B3311" s="350" t="s">
        <v>692</v>
      </c>
      <c r="C3311" s="350" t="s">
        <v>274</v>
      </c>
    </row>
    <row r="3312" spans="1:3" x14ac:dyDescent="0.25">
      <c r="A3312" s="351">
        <v>72637</v>
      </c>
      <c r="B3312" s="350" t="s">
        <v>694</v>
      </c>
      <c r="C3312" s="350" t="s">
        <v>274</v>
      </c>
    </row>
    <row r="3313" spans="1:3" x14ac:dyDescent="0.25">
      <c r="A3313" s="351">
        <v>72639</v>
      </c>
      <c r="B3313" s="350" t="s">
        <v>696</v>
      </c>
      <c r="C3313" s="350" t="s">
        <v>274</v>
      </c>
    </row>
    <row r="3314" spans="1:3" x14ac:dyDescent="0.25">
      <c r="A3314" s="349">
        <v>7264</v>
      </c>
      <c r="B3314" s="350" t="s">
        <v>698</v>
      </c>
      <c r="C3314" s="350" t="s">
        <v>274</v>
      </c>
    </row>
    <row r="3315" spans="1:3" x14ac:dyDescent="0.25">
      <c r="A3315" s="351">
        <v>72641</v>
      </c>
      <c r="B3315" s="350" t="s">
        <v>698</v>
      </c>
      <c r="C3315" s="350" t="s">
        <v>274</v>
      </c>
    </row>
    <row r="3316" spans="1:3" x14ac:dyDescent="0.25">
      <c r="A3316" s="349">
        <v>73</v>
      </c>
      <c r="B3316" s="350" t="s">
        <v>3215</v>
      </c>
      <c r="C3316" s="350" t="s">
        <v>274</v>
      </c>
    </row>
    <row r="3317" spans="1:3" x14ac:dyDescent="0.25">
      <c r="A3317" s="349">
        <v>731</v>
      </c>
      <c r="B3317" s="350" t="s">
        <v>3215</v>
      </c>
      <c r="C3317" s="350" t="s">
        <v>274</v>
      </c>
    </row>
    <row r="3318" spans="1:3" x14ac:dyDescent="0.25">
      <c r="A3318" s="349">
        <v>7311</v>
      </c>
      <c r="B3318" s="350" t="s">
        <v>719</v>
      </c>
      <c r="C3318" s="350" t="s">
        <v>274</v>
      </c>
    </row>
    <row r="3319" spans="1:3" x14ac:dyDescent="0.25">
      <c r="A3319" s="351">
        <v>73111</v>
      </c>
      <c r="B3319" s="350" t="s">
        <v>417</v>
      </c>
      <c r="C3319" s="350" t="s">
        <v>274</v>
      </c>
    </row>
    <row r="3320" spans="1:3" x14ac:dyDescent="0.25">
      <c r="A3320" s="351">
        <v>73112</v>
      </c>
      <c r="B3320" s="350" t="s">
        <v>419</v>
      </c>
      <c r="C3320" s="350" t="s">
        <v>274</v>
      </c>
    </row>
    <row r="3321" spans="1:3" x14ac:dyDescent="0.25">
      <c r="A3321" s="349">
        <v>7312</v>
      </c>
      <c r="B3321" s="350" t="s">
        <v>723</v>
      </c>
      <c r="C3321" s="350" t="s">
        <v>274</v>
      </c>
    </row>
    <row r="3322" spans="1:3" x14ac:dyDescent="0.25">
      <c r="A3322" s="351">
        <v>73121</v>
      </c>
      <c r="B3322" s="350" t="s">
        <v>725</v>
      </c>
      <c r="C3322" s="350" t="s">
        <v>274</v>
      </c>
    </row>
    <row r="3323" spans="1:3" x14ac:dyDescent="0.25">
      <c r="A3323" s="351">
        <v>73122</v>
      </c>
      <c r="B3323" s="350" t="s">
        <v>727</v>
      </c>
      <c r="C3323" s="350" t="s">
        <v>274</v>
      </c>
    </row>
    <row r="3324" spans="1:3" x14ac:dyDescent="0.25">
      <c r="A3324" s="351">
        <v>73123</v>
      </c>
      <c r="B3324" s="350" t="s">
        <v>729</v>
      </c>
      <c r="C3324" s="350" t="s">
        <v>274</v>
      </c>
    </row>
    <row r="3325" spans="1:3" x14ac:dyDescent="0.25">
      <c r="A3325" s="351">
        <v>73124</v>
      </c>
      <c r="B3325" s="350" t="s">
        <v>731</v>
      </c>
      <c r="C3325" s="350" t="s">
        <v>274</v>
      </c>
    </row>
    <row r="3326" spans="1:3" x14ac:dyDescent="0.25">
      <c r="A3326" s="351">
        <v>73125</v>
      </c>
      <c r="B3326" s="350" t="s">
        <v>733</v>
      </c>
      <c r="C3326" s="350" t="s">
        <v>274</v>
      </c>
    </row>
    <row r="3327" spans="1:3" x14ac:dyDescent="0.25">
      <c r="A3327" s="351">
        <v>73126</v>
      </c>
      <c r="B3327" s="350" t="s">
        <v>735</v>
      </c>
      <c r="C3327" s="350" t="s">
        <v>274</v>
      </c>
    </row>
    <row r="3328" spans="1:3" x14ac:dyDescent="0.25">
      <c r="A3328" s="351">
        <v>73129</v>
      </c>
      <c r="B3328" s="350" t="s">
        <v>737</v>
      </c>
      <c r="C3328" s="350" t="s">
        <v>274</v>
      </c>
    </row>
    <row r="3329" spans="1:3" x14ac:dyDescent="0.25">
      <c r="A3329" s="349">
        <v>74</v>
      </c>
      <c r="B3329" s="350" t="s">
        <v>3216</v>
      </c>
      <c r="C3329" s="350" t="s">
        <v>274</v>
      </c>
    </row>
    <row r="3330" spans="1:3" x14ac:dyDescent="0.25">
      <c r="A3330" s="349">
        <v>741</v>
      </c>
      <c r="B3330" s="350" t="s">
        <v>3217</v>
      </c>
      <c r="C3330" s="350" t="s">
        <v>274</v>
      </c>
    </row>
    <row r="3331" spans="1:3" x14ac:dyDescent="0.25">
      <c r="A3331" s="349">
        <v>7411</v>
      </c>
      <c r="B3331" s="350" t="s">
        <v>825</v>
      </c>
      <c r="C3331" s="350" t="s">
        <v>274</v>
      </c>
    </row>
    <row r="3332" spans="1:3" x14ac:dyDescent="0.25">
      <c r="A3332" s="351">
        <v>74111</v>
      </c>
      <c r="B3332" s="350" t="s">
        <v>829</v>
      </c>
      <c r="C3332" s="350" t="s">
        <v>274</v>
      </c>
    </row>
    <row r="3333" spans="1:3" x14ac:dyDescent="0.25">
      <c r="A3333" s="349">
        <v>79</v>
      </c>
      <c r="B3333" s="350" t="s">
        <v>3200</v>
      </c>
      <c r="C3333" s="350" t="s">
        <v>274</v>
      </c>
    </row>
    <row r="3334" spans="1:3" x14ac:dyDescent="0.25">
      <c r="A3334" s="349">
        <v>791</v>
      </c>
      <c r="B3334" s="350" t="s">
        <v>3200</v>
      </c>
      <c r="C3334" s="350" t="s">
        <v>274</v>
      </c>
    </row>
    <row r="3335" spans="1:3" x14ac:dyDescent="0.25">
      <c r="A3335" s="349">
        <v>7911</v>
      </c>
      <c r="B3335" s="350" t="s">
        <v>3200</v>
      </c>
      <c r="C3335" s="350" t="s">
        <v>274</v>
      </c>
    </row>
    <row r="3336" spans="1:3" x14ac:dyDescent="0.25">
      <c r="A3336" s="351">
        <v>79111</v>
      </c>
      <c r="B3336" s="350" t="s">
        <v>3200</v>
      </c>
      <c r="C3336" s="350" t="s">
        <v>274</v>
      </c>
    </row>
    <row r="3337" spans="1:3" x14ac:dyDescent="0.25">
      <c r="A3337" s="349">
        <v>8</v>
      </c>
      <c r="B3337" s="350" t="s">
        <v>126</v>
      </c>
      <c r="C3337" s="350" t="s">
        <v>274</v>
      </c>
    </row>
    <row r="3338" spans="1:3" x14ac:dyDescent="0.25">
      <c r="A3338" s="349">
        <v>81</v>
      </c>
      <c r="B3338" s="350" t="s">
        <v>3218</v>
      </c>
      <c r="C3338" s="350" t="s">
        <v>274</v>
      </c>
    </row>
    <row r="3339" spans="1:3" x14ac:dyDescent="0.25">
      <c r="A3339" s="349">
        <v>811</v>
      </c>
      <c r="B3339" s="350" t="s">
        <v>3219</v>
      </c>
      <c r="C3339" s="350" t="s">
        <v>968</v>
      </c>
    </row>
    <row r="3340" spans="1:3" x14ac:dyDescent="0.25">
      <c r="A3340" s="349">
        <v>8113</v>
      </c>
      <c r="B3340" s="350" t="s">
        <v>3220</v>
      </c>
      <c r="C3340" s="350" t="s">
        <v>274</v>
      </c>
    </row>
    <row r="3341" spans="1:3" x14ac:dyDescent="0.25">
      <c r="A3341" s="351">
        <v>81131</v>
      </c>
      <c r="B3341" s="350" t="s">
        <v>3221</v>
      </c>
      <c r="C3341" s="350" t="s">
        <v>274</v>
      </c>
    </row>
    <row r="3342" spans="1:3" x14ac:dyDescent="0.25">
      <c r="A3342" s="351">
        <v>81132</v>
      </c>
      <c r="B3342" s="350" t="s">
        <v>3222</v>
      </c>
      <c r="C3342" s="350" t="s">
        <v>274</v>
      </c>
    </row>
    <row r="3343" spans="1:3" x14ac:dyDescent="0.25">
      <c r="A3343" s="349">
        <v>8114</v>
      </c>
      <c r="B3343" s="350" t="s">
        <v>3223</v>
      </c>
      <c r="C3343" s="350" t="s">
        <v>274</v>
      </c>
    </row>
    <row r="3344" spans="1:3" x14ac:dyDescent="0.25">
      <c r="A3344" s="351">
        <v>81141</v>
      </c>
      <c r="B3344" s="350" t="s">
        <v>3224</v>
      </c>
      <c r="C3344" s="350" t="s">
        <v>274</v>
      </c>
    </row>
    <row r="3345" spans="1:3" x14ac:dyDescent="0.25">
      <c r="A3345" s="351">
        <v>81142</v>
      </c>
      <c r="B3345" s="350" t="s">
        <v>3225</v>
      </c>
      <c r="C3345" s="350" t="s">
        <v>274</v>
      </c>
    </row>
    <row r="3346" spans="1:3" x14ac:dyDescent="0.25">
      <c r="A3346" s="349">
        <v>8115</v>
      </c>
      <c r="B3346" s="350" t="s">
        <v>3226</v>
      </c>
      <c r="C3346" s="350" t="s">
        <v>274</v>
      </c>
    </row>
    <row r="3347" spans="1:3" x14ac:dyDescent="0.25">
      <c r="A3347" s="351">
        <v>81151</v>
      </c>
      <c r="B3347" s="350" t="s">
        <v>3227</v>
      </c>
      <c r="C3347" s="350" t="s">
        <v>274</v>
      </c>
    </row>
    <row r="3348" spans="1:3" x14ac:dyDescent="0.25">
      <c r="A3348" s="351">
        <v>81152</v>
      </c>
      <c r="B3348" s="350" t="s">
        <v>3228</v>
      </c>
      <c r="C3348" s="350" t="s">
        <v>274</v>
      </c>
    </row>
    <row r="3349" spans="1:3" x14ac:dyDescent="0.25">
      <c r="A3349" s="349">
        <v>8116</v>
      </c>
      <c r="B3349" s="350" t="s">
        <v>3229</v>
      </c>
      <c r="C3349" s="350" t="s">
        <v>274</v>
      </c>
    </row>
    <row r="3350" spans="1:3" x14ac:dyDescent="0.25">
      <c r="A3350" s="351">
        <v>81161</v>
      </c>
      <c r="B3350" s="350" t="s">
        <v>3230</v>
      </c>
      <c r="C3350" s="350" t="s">
        <v>274</v>
      </c>
    </row>
    <row r="3351" spans="1:3" x14ac:dyDescent="0.25">
      <c r="A3351" s="351">
        <v>81162</v>
      </c>
      <c r="B3351" s="350" t="s">
        <v>3231</v>
      </c>
      <c r="C3351" s="350" t="s">
        <v>274</v>
      </c>
    </row>
    <row r="3352" spans="1:3" x14ac:dyDescent="0.25">
      <c r="A3352" s="349">
        <v>812</v>
      </c>
      <c r="B3352" s="350" t="s">
        <v>3232</v>
      </c>
      <c r="C3352" s="350" t="s">
        <v>2354</v>
      </c>
    </row>
    <row r="3353" spans="1:3" x14ac:dyDescent="0.25">
      <c r="A3353" s="349">
        <v>8121</v>
      </c>
      <c r="B3353" s="350" t="s">
        <v>3233</v>
      </c>
      <c r="C3353" s="350" t="s">
        <v>983</v>
      </c>
    </row>
    <row r="3354" spans="1:3" x14ac:dyDescent="0.25">
      <c r="A3354" s="351">
        <v>81211</v>
      </c>
      <c r="B3354" s="350" t="s">
        <v>3234</v>
      </c>
      <c r="C3354" s="350" t="s">
        <v>985</v>
      </c>
    </row>
    <row r="3355" spans="1:3" x14ac:dyDescent="0.25">
      <c r="A3355" s="351">
        <v>81212</v>
      </c>
      <c r="B3355" s="350" t="s">
        <v>3235</v>
      </c>
      <c r="C3355" s="350" t="s">
        <v>917</v>
      </c>
    </row>
    <row r="3356" spans="1:3" x14ac:dyDescent="0.25">
      <c r="A3356" s="351">
        <v>81213</v>
      </c>
      <c r="B3356" s="350" t="s">
        <v>3236</v>
      </c>
      <c r="C3356" s="350" t="s">
        <v>3237</v>
      </c>
    </row>
    <row r="3357" spans="1:3" x14ac:dyDescent="0.25">
      <c r="A3357" s="349">
        <v>8122</v>
      </c>
      <c r="B3357" s="350" t="s">
        <v>3238</v>
      </c>
      <c r="C3357" s="350" t="s">
        <v>3239</v>
      </c>
    </row>
    <row r="3358" spans="1:3" x14ac:dyDescent="0.25">
      <c r="A3358" s="351">
        <v>81221</v>
      </c>
      <c r="B3358" s="350" t="s">
        <v>3240</v>
      </c>
      <c r="C3358" s="350" t="s">
        <v>985</v>
      </c>
    </row>
    <row r="3359" spans="1:3" x14ac:dyDescent="0.25">
      <c r="A3359" s="351">
        <v>81222</v>
      </c>
      <c r="B3359" s="350" t="s">
        <v>3241</v>
      </c>
      <c r="C3359" s="350" t="s">
        <v>917</v>
      </c>
    </row>
    <row r="3360" spans="1:3" x14ac:dyDescent="0.25">
      <c r="A3360" s="349">
        <v>813</v>
      </c>
      <c r="B3360" s="350" t="s">
        <v>3242</v>
      </c>
      <c r="C3360" s="350" t="s">
        <v>274</v>
      </c>
    </row>
    <row r="3361" spans="1:3" x14ac:dyDescent="0.25">
      <c r="A3361" s="349">
        <v>8132</v>
      </c>
      <c r="B3361" s="350" t="s">
        <v>3243</v>
      </c>
      <c r="C3361" s="350" t="s">
        <v>274</v>
      </c>
    </row>
    <row r="3362" spans="1:3" x14ac:dyDescent="0.25">
      <c r="A3362" s="351">
        <v>81321</v>
      </c>
      <c r="B3362" s="350" t="s">
        <v>3244</v>
      </c>
      <c r="C3362" s="350" t="s">
        <v>985</v>
      </c>
    </row>
    <row r="3363" spans="1:3" x14ac:dyDescent="0.25">
      <c r="A3363" s="351">
        <v>81322</v>
      </c>
      <c r="B3363" s="350" t="s">
        <v>3244</v>
      </c>
      <c r="C3363" s="350" t="s">
        <v>917</v>
      </c>
    </row>
    <row r="3364" spans="1:3" x14ac:dyDescent="0.25">
      <c r="A3364" s="351">
        <v>81323</v>
      </c>
      <c r="B3364" s="350" t="s">
        <v>3245</v>
      </c>
      <c r="C3364" s="350" t="s">
        <v>987</v>
      </c>
    </row>
    <row r="3365" spans="1:3" x14ac:dyDescent="0.25">
      <c r="A3365" s="349">
        <v>8133</v>
      </c>
      <c r="B3365" s="350" t="s">
        <v>3246</v>
      </c>
      <c r="C3365" s="350" t="s">
        <v>274</v>
      </c>
    </row>
    <row r="3366" spans="1:3" x14ac:dyDescent="0.25">
      <c r="A3366" s="351">
        <v>81331</v>
      </c>
      <c r="B3366" s="350" t="s">
        <v>3247</v>
      </c>
      <c r="C3366" s="350" t="s">
        <v>985</v>
      </c>
    </row>
    <row r="3367" spans="1:3" x14ac:dyDescent="0.25">
      <c r="A3367" s="351">
        <v>81332</v>
      </c>
      <c r="B3367" s="350" t="s">
        <v>3247</v>
      </c>
      <c r="C3367" s="350" t="s">
        <v>917</v>
      </c>
    </row>
    <row r="3368" spans="1:3" x14ac:dyDescent="0.25">
      <c r="A3368" s="351">
        <v>81333</v>
      </c>
      <c r="B3368" s="350" t="s">
        <v>3248</v>
      </c>
      <c r="C3368" s="350" t="s">
        <v>987</v>
      </c>
    </row>
    <row r="3369" spans="1:3" x14ac:dyDescent="0.25">
      <c r="A3369" s="349">
        <v>8134</v>
      </c>
      <c r="B3369" s="350" t="s">
        <v>3249</v>
      </c>
      <c r="C3369" s="350" t="s">
        <v>274</v>
      </c>
    </row>
    <row r="3370" spans="1:3" x14ac:dyDescent="0.25">
      <c r="A3370" s="351">
        <v>81341</v>
      </c>
      <c r="B3370" s="350" t="s">
        <v>3250</v>
      </c>
      <c r="C3370" s="350" t="s">
        <v>274</v>
      </c>
    </row>
    <row r="3371" spans="1:3" x14ac:dyDescent="0.25">
      <c r="A3371" s="351">
        <v>81342</v>
      </c>
      <c r="B3371" s="350" t="s">
        <v>3251</v>
      </c>
      <c r="C3371" s="350" t="s">
        <v>917</v>
      </c>
    </row>
    <row r="3372" spans="1:3" x14ac:dyDescent="0.25">
      <c r="A3372" s="351">
        <v>81343</v>
      </c>
      <c r="B3372" s="350" t="s">
        <v>3252</v>
      </c>
      <c r="C3372" s="350" t="s">
        <v>274</v>
      </c>
    </row>
    <row r="3373" spans="1:3" x14ac:dyDescent="0.25">
      <c r="A3373" s="349">
        <v>814</v>
      </c>
      <c r="B3373" s="350" t="s">
        <v>3253</v>
      </c>
      <c r="C3373" s="350" t="s">
        <v>1229</v>
      </c>
    </row>
    <row r="3374" spans="1:3" x14ac:dyDescent="0.25">
      <c r="A3374" s="349">
        <v>8141</v>
      </c>
      <c r="B3374" s="350" t="s">
        <v>3254</v>
      </c>
      <c r="C3374" s="350" t="s">
        <v>274</v>
      </c>
    </row>
    <row r="3375" spans="1:3" x14ac:dyDescent="0.25">
      <c r="A3375" s="351">
        <v>81411</v>
      </c>
      <c r="B3375" s="350" t="s">
        <v>3255</v>
      </c>
      <c r="C3375" s="350" t="s">
        <v>274</v>
      </c>
    </row>
    <row r="3376" spans="1:3" x14ac:dyDescent="0.25">
      <c r="A3376" s="351">
        <v>81412</v>
      </c>
      <c r="B3376" s="350" t="s">
        <v>3256</v>
      </c>
      <c r="C3376" s="350" t="s">
        <v>274</v>
      </c>
    </row>
    <row r="3377" spans="1:3" x14ac:dyDescent="0.25">
      <c r="A3377" s="351">
        <v>81413</v>
      </c>
      <c r="B3377" s="350" t="s">
        <v>3257</v>
      </c>
      <c r="C3377" s="350" t="s">
        <v>987</v>
      </c>
    </row>
    <row r="3378" spans="1:3" x14ac:dyDescent="0.25">
      <c r="A3378" s="349">
        <v>815</v>
      </c>
      <c r="B3378" s="350" t="s">
        <v>3258</v>
      </c>
      <c r="C3378" s="350" t="s">
        <v>274</v>
      </c>
    </row>
    <row r="3379" spans="1:3" x14ac:dyDescent="0.25">
      <c r="A3379" s="349">
        <v>8153</v>
      </c>
      <c r="B3379" s="350" t="s">
        <v>3259</v>
      </c>
      <c r="C3379" s="350" t="s">
        <v>1110</v>
      </c>
    </row>
    <row r="3380" spans="1:3" x14ac:dyDescent="0.25">
      <c r="A3380" s="351">
        <v>81531</v>
      </c>
      <c r="B3380" s="350" t="s">
        <v>3260</v>
      </c>
      <c r="C3380" s="350" t="s">
        <v>985</v>
      </c>
    </row>
    <row r="3381" spans="1:3" x14ac:dyDescent="0.25">
      <c r="A3381" s="351">
        <v>81532</v>
      </c>
      <c r="B3381" s="350" t="s">
        <v>3260</v>
      </c>
      <c r="C3381" s="350" t="s">
        <v>917</v>
      </c>
    </row>
    <row r="3382" spans="1:3" x14ac:dyDescent="0.25">
      <c r="A3382" s="351">
        <v>81533</v>
      </c>
      <c r="B3382" s="350" t="s">
        <v>3261</v>
      </c>
      <c r="C3382" s="350" t="s">
        <v>3237</v>
      </c>
    </row>
    <row r="3383" spans="1:3" x14ac:dyDescent="0.25">
      <c r="A3383" s="349">
        <v>8154</v>
      </c>
      <c r="B3383" s="350" t="s">
        <v>3262</v>
      </c>
      <c r="C3383" s="350" t="s">
        <v>1110</v>
      </c>
    </row>
    <row r="3384" spans="1:3" x14ac:dyDescent="0.25">
      <c r="A3384" s="351">
        <v>81541</v>
      </c>
      <c r="B3384" s="350" t="s">
        <v>3263</v>
      </c>
      <c r="C3384" s="350" t="s">
        <v>985</v>
      </c>
    </row>
    <row r="3385" spans="1:3" x14ac:dyDescent="0.25">
      <c r="A3385" s="351">
        <v>81542</v>
      </c>
      <c r="B3385" s="350" t="s">
        <v>3264</v>
      </c>
      <c r="C3385" s="350" t="s">
        <v>917</v>
      </c>
    </row>
    <row r="3386" spans="1:3" x14ac:dyDescent="0.25">
      <c r="A3386" s="351">
        <v>81543</v>
      </c>
      <c r="B3386" s="350" t="s">
        <v>3265</v>
      </c>
      <c r="C3386" s="350" t="s">
        <v>987</v>
      </c>
    </row>
    <row r="3387" spans="1:3" x14ac:dyDescent="0.25">
      <c r="A3387" s="349">
        <v>8155</v>
      </c>
      <c r="B3387" s="350" t="s">
        <v>3266</v>
      </c>
      <c r="C3387" s="350" t="s">
        <v>1227</v>
      </c>
    </row>
    <row r="3388" spans="1:3" x14ac:dyDescent="0.25">
      <c r="A3388" s="351">
        <v>81551</v>
      </c>
      <c r="B3388" s="350" t="s">
        <v>3267</v>
      </c>
      <c r="C3388" s="350" t="s">
        <v>985</v>
      </c>
    </row>
    <row r="3389" spans="1:3" x14ac:dyDescent="0.25">
      <c r="A3389" s="351">
        <v>81552</v>
      </c>
      <c r="B3389" s="350" t="s">
        <v>3268</v>
      </c>
      <c r="C3389" s="350" t="s">
        <v>917</v>
      </c>
    </row>
    <row r="3390" spans="1:3" x14ac:dyDescent="0.25">
      <c r="A3390" s="351">
        <v>81553</v>
      </c>
      <c r="B3390" s="350" t="s">
        <v>3269</v>
      </c>
      <c r="C3390" s="350" t="s">
        <v>987</v>
      </c>
    </row>
    <row r="3391" spans="1:3" x14ac:dyDescent="0.25">
      <c r="A3391" s="349">
        <v>8156</v>
      </c>
      <c r="B3391" s="350" t="s">
        <v>3270</v>
      </c>
      <c r="C3391" s="350" t="s">
        <v>274</v>
      </c>
    </row>
    <row r="3392" spans="1:3" x14ac:dyDescent="0.25">
      <c r="A3392" s="351">
        <v>81561</v>
      </c>
      <c r="B3392" s="350" t="s">
        <v>3271</v>
      </c>
      <c r="C3392" s="350" t="s">
        <v>274</v>
      </c>
    </row>
    <row r="3393" spans="1:3" x14ac:dyDescent="0.25">
      <c r="A3393" s="351">
        <v>81562</v>
      </c>
      <c r="B3393" s="350" t="s">
        <v>3272</v>
      </c>
      <c r="C3393" s="350" t="s">
        <v>274</v>
      </c>
    </row>
    <row r="3394" spans="1:3" x14ac:dyDescent="0.25">
      <c r="A3394" s="349">
        <v>8157</v>
      </c>
      <c r="B3394" s="350" t="s">
        <v>3273</v>
      </c>
      <c r="C3394" s="350" t="s">
        <v>274</v>
      </c>
    </row>
    <row r="3395" spans="1:3" x14ac:dyDescent="0.25">
      <c r="A3395" s="351">
        <v>81571</v>
      </c>
      <c r="B3395" s="350" t="s">
        <v>3274</v>
      </c>
      <c r="C3395" s="350" t="s">
        <v>274</v>
      </c>
    </row>
    <row r="3396" spans="1:3" x14ac:dyDescent="0.25">
      <c r="A3396" s="351">
        <v>81572</v>
      </c>
      <c r="B3396" s="350" t="s">
        <v>3275</v>
      </c>
      <c r="C3396" s="350" t="s">
        <v>274</v>
      </c>
    </row>
    <row r="3397" spans="1:3" x14ac:dyDescent="0.25">
      <c r="A3397" s="349">
        <v>8158</v>
      </c>
      <c r="B3397" s="350" t="s">
        <v>3276</v>
      </c>
      <c r="C3397" s="350" t="s">
        <v>274</v>
      </c>
    </row>
    <row r="3398" spans="1:3" x14ac:dyDescent="0.25">
      <c r="A3398" s="351">
        <v>81581</v>
      </c>
      <c r="B3398" s="350" t="s">
        <v>3277</v>
      </c>
      <c r="C3398" s="350" t="s">
        <v>985</v>
      </c>
    </row>
    <row r="3399" spans="1:3" x14ac:dyDescent="0.25">
      <c r="A3399" s="351">
        <v>81582</v>
      </c>
      <c r="B3399" s="350" t="s">
        <v>3277</v>
      </c>
      <c r="C3399" s="350" t="s">
        <v>917</v>
      </c>
    </row>
    <row r="3400" spans="1:3" x14ac:dyDescent="0.25">
      <c r="A3400" s="349">
        <v>816</v>
      </c>
      <c r="B3400" s="350" t="s">
        <v>3278</v>
      </c>
      <c r="C3400" s="350" t="s">
        <v>1227</v>
      </c>
    </row>
    <row r="3401" spans="1:3" x14ac:dyDescent="0.25">
      <c r="A3401" s="349">
        <v>8163</v>
      </c>
      <c r="B3401" s="350" t="s">
        <v>3279</v>
      </c>
      <c r="C3401" s="350" t="s">
        <v>1110</v>
      </c>
    </row>
    <row r="3402" spans="1:3" x14ac:dyDescent="0.25">
      <c r="A3402" s="351">
        <v>81631</v>
      </c>
      <c r="B3402" s="350" t="s">
        <v>3280</v>
      </c>
      <c r="C3402" s="350" t="s">
        <v>985</v>
      </c>
    </row>
    <row r="3403" spans="1:3" x14ac:dyDescent="0.25">
      <c r="A3403" s="351">
        <v>81632</v>
      </c>
      <c r="B3403" s="350" t="s">
        <v>3281</v>
      </c>
      <c r="C3403" s="350" t="s">
        <v>917</v>
      </c>
    </row>
    <row r="3404" spans="1:3" x14ac:dyDescent="0.25">
      <c r="A3404" s="351">
        <v>81633</v>
      </c>
      <c r="B3404" s="350" t="s">
        <v>3282</v>
      </c>
      <c r="C3404" s="350" t="s">
        <v>3237</v>
      </c>
    </row>
    <row r="3405" spans="1:3" x14ac:dyDescent="0.25">
      <c r="A3405" s="349">
        <v>8164</v>
      </c>
      <c r="B3405" s="350" t="s">
        <v>3283</v>
      </c>
      <c r="C3405" s="350" t="s">
        <v>274</v>
      </c>
    </row>
    <row r="3406" spans="1:3" x14ac:dyDescent="0.25">
      <c r="A3406" s="351">
        <v>81641</v>
      </c>
      <c r="B3406" s="350" t="s">
        <v>3284</v>
      </c>
      <c r="C3406" s="350" t="s">
        <v>274</v>
      </c>
    </row>
    <row r="3407" spans="1:3" x14ac:dyDescent="0.25">
      <c r="A3407" s="351">
        <v>81642</v>
      </c>
      <c r="B3407" s="350" t="s">
        <v>3285</v>
      </c>
      <c r="C3407" s="350" t="s">
        <v>274</v>
      </c>
    </row>
    <row r="3408" spans="1:3" x14ac:dyDescent="0.25">
      <c r="A3408" s="351">
        <v>81643</v>
      </c>
      <c r="B3408" s="350" t="s">
        <v>3286</v>
      </c>
      <c r="C3408" s="350" t="s">
        <v>274</v>
      </c>
    </row>
    <row r="3409" spans="1:3" x14ac:dyDescent="0.25">
      <c r="A3409" s="349">
        <v>8165</v>
      </c>
      <c r="B3409" s="350" t="s">
        <v>3287</v>
      </c>
      <c r="C3409" s="350" t="s">
        <v>274</v>
      </c>
    </row>
    <row r="3410" spans="1:3" x14ac:dyDescent="0.25">
      <c r="A3410" s="351">
        <v>81651</v>
      </c>
      <c r="B3410" s="350" t="s">
        <v>3288</v>
      </c>
      <c r="C3410" s="350" t="s">
        <v>274</v>
      </c>
    </row>
    <row r="3411" spans="1:3" x14ac:dyDescent="0.25">
      <c r="A3411" s="351">
        <v>81652</v>
      </c>
      <c r="B3411" s="350" t="s">
        <v>3289</v>
      </c>
      <c r="C3411" s="350" t="s">
        <v>274</v>
      </c>
    </row>
    <row r="3412" spans="1:3" x14ac:dyDescent="0.25">
      <c r="A3412" s="349">
        <v>8166</v>
      </c>
      <c r="B3412" s="350" t="s">
        <v>3290</v>
      </c>
      <c r="C3412" s="350" t="s">
        <v>274</v>
      </c>
    </row>
    <row r="3413" spans="1:3" x14ac:dyDescent="0.25">
      <c r="A3413" s="351">
        <v>81661</v>
      </c>
      <c r="B3413" s="350" t="s">
        <v>3291</v>
      </c>
      <c r="C3413" s="350" t="s">
        <v>274</v>
      </c>
    </row>
    <row r="3414" spans="1:3" x14ac:dyDescent="0.25">
      <c r="A3414" s="351">
        <v>81662</v>
      </c>
      <c r="B3414" s="350" t="s">
        <v>3292</v>
      </c>
      <c r="C3414" s="350" t="s">
        <v>274</v>
      </c>
    </row>
    <row r="3415" spans="1:3" x14ac:dyDescent="0.25">
      <c r="A3415" s="349">
        <v>817</v>
      </c>
      <c r="B3415" s="350" t="s">
        <v>3293</v>
      </c>
      <c r="C3415" s="350" t="s">
        <v>274</v>
      </c>
    </row>
    <row r="3416" spans="1:3" x14ac:dyDescent="0.25">
      <c r="A3416" s="349">
        <v>8171</v>
      </c>
      <c r="B3416" s="350" t="s">
        <v>3294</v>
      </c>
      <c r="C3416" s="350" t="s">
        <v>274</v>
      </c>
    </row>
    <row r="3417" spans="1:3" x14ac:dyDescent="0.25">
      <c r="A3417" s="351">
        <v>81711</v>
      </c>
      <c r="B3417" s="350" t="s">
        <v>3295</v>
      </c>
      <c r="C3417" s="350" t="s">
        <v>274</v>
      </c>
    </row>
    <row r="3418" spans="1:3" x14ac:dyDescent="0.25">
      <c r="A3418" s="351">
        <v>81712</v>
      </c>
      <c r="B3418" s="350" t="s">
        <v>3296</v>
      </c>
      <c r="C3418" s="350" t="s">
        <v>274</v>
      </c>
    </row>
    <row r="3419" spans="1:3" x14ac:dyDescent="0.25">
      <c r="A3419" s="349">
        <v>8172</v>
      </c>
      <c r="B3419" s="350" t="s">
        <v>3297</v>
      </c>
      <c r="C3419" s="350" t="s">
        <v>274</v>
      </c>
    </row>
    <row r="3420" spans="1:3" x14ac:dyDescent="0.25">
      <c r="A3420" s="351">
        <v>81721</v>
      </c>
      <c r="B3420" s="350" t="s">
        <v>3298</v>
      </c>
      <c r="C3420" s="350" t="s">
        <v>274</v>
      </c>
    </row>
    <row r="3421" spans="1:3" x14ac:dyDescent="0.25">
      <c r="A3421" s="351">
        <v>81722</v>
      </c>
      <c r="B3421" s="350" t="s">
        <v>3299</v>
      </c>
      <c r="C3421" s="350" t="s">
        <v>274</v>
      </c>
    </row>
    <row r="3422" spans="1:3" x14ac:dyDescent="0.25">
      <c r="A3422" s="351">
        <v>81723</v>
      </c>
      <c r="B3422" s="350" t="s">
        <v>3300</v>
      </c>
      <c r="C3422" s="350" t="s">
        <v>995</v>
      </c>
    </row>
    <row r="3423" spans="1:3" x14ac:dyDescent="0.25">
      <c r="A3423" s="349">
        <v>8173</v>
      </c>
      <c r="B3423" s="350" t="s">
        <v>3301</v>
      </c>
      <c r="C3423" s="350" t="s">
        <v>274</v>
      </c>
    </row>
    <row r="3424" spans="1:3" x14ac:dyDescent="0.25">
      <c r="A3424" s="351">
        <v>81731</v>
      </c>
      <c r="B3424" s="350" t="s">
        <v>3302</v>
      </c>
      <c r="C3424" s="350" t="s">
        <v>274</v>
      </c>
    </row>
    <row r="3425" spans="1:3" x14ac:dyDescent="0.25">
      <c r="A3425" s="351">
        <v>81732</v>
      </c>
      <c r="B3425" s="350" t="s">
        <v>3303</v>
      </c>
      <c r="C3425" s="350" t="s">
        <v>274</v>
      </c>
    </row>
    <row r="3426" spans="1:3" x14ac:dyDescent="0.25">
      <c r="A3426" s="351">
        <v>81733</v>
      </c>
      <c r="B3426" s="350" t="s">
        <v>3304</v>
      </c>
      <c r="C3426" s="350" t="s">
        <v>274</v>
      </c>
    </row>
    <row r="3427" spans="1:3" x14ac:dyDescent="0.25">
      <c r="A3427" s="349">
        <v>8174</v>
      </c>
      <c r="B3427" s="350" t="s">
        <v>3305</v>
      </c>
      <c r="C3427" s="350" t="s">
        <v>274</v>
      </c>
    </row>
    <row r="3428" spans="1:3" x14ac:dyDescent="0.25">
      <c r="A3428" s="351">
        <v>81741</v>
      </c>
      <c r="B3428" s="350" t="s">
        <v>3306</v>
      </c>
      <c r="C3428" s="350" t="s">
        <v>274</v>
      </c>
    </row>
    <row r="3429" spans="1:3" x14ac:dyDescent="0.25">
      <c r="A3429" s="351">
        <v>81742</v>
      </c>
      <c r="B3429" s="350" t="s">
        <v>3307</v>
      </c>
      <c r="C3429" s="350" t="s">
        <v>274</v>
      </c>
    </row>
    <row r="3430" spans="1:3" x14ac:dyDescent="0.25">
      <c r="A3430" s="351">
        <v>81743</v>
      </c>
      <c r="B3430" s="350" t="s">
        <v>3308</v>
      </c>
      <c r="C3430" s="350" t="s">
        <v>274</v>
      </c>
    </row>
    <row r="3431" spans="1:3" x14ac:dyDescent="0.25">
      <c r="A3431" s="349">
        <v>8175</v>
      </c>
      <c r="B3431" s="350" t="s">
        <v>3309</v>
      </c>
      <c r="C3431" s="350" t="s">
        <v>274</v>
      </c>
    </row>
    <row r="3432" spans="1:3" x14ac:dyDescent="0.25">
      <c r="A3432" s="351">
        <v>81751</v>
      </c>
      <c r="B3432" s="350" t="s">
        <v>3310</v>
      </c>
      <c r="C3432" s="350" t="s">
        <v>274</v>
      </c>
    </row>
    <row r="3433" spans="1:3" x14ac:dyDescent="0.25">
      <c r="A3433" s="351">
        <v>81752</v>
      </c>
      <c r="B3433" s="350" t="s">
        <v>3311</v>
      </c>
      <c r="C3433" s="350" t="s">
        <v>274</v>
      </c>
    </row>
    <row r="3434" spans="1:3" x14ac:dyDescent="0.25">
      <c r="A3434" s="351">
        <v>81753</v>
      </c>
      <c r="B3434" s="350" t="s">
        <v>3312</v>
      </c>
      <c r="C3434" s="350" t="s">
        <v>995</v>
      </c>
    </row>
    <row r="3435" spans="1:3" x14ac:dyDescent="0.25">
      <c r="A3435" s="349">
        <v>8176</v>
      </c>
      <c r="B3435" s="350" t="s">
        <v>3313</v>
      </c>
      <c r="C3435" s="350" t="s">
        <v>1165</v>
      </c>
    </row>
    <row r="3436" spans="1:3" x14ac:dyDescent="0.25">
      <c r="A3436" s="351">
        <v>81761</v>
      </c>
      <c r="B3436" s="350" t="s">
        <v>3314</v>
      </c>
      <c r="C3436" s="350" t="s">
        <v>985</v>
      </c>
    </row>
    <row r="3437" spans="1:3" x14ac:dyDescent="0.25">
      <c r="A3437" s="351">
        <v>81762</v>
      </c>
      <c r="B3437" s="350" t="s">
        <v>3314</v>
      </c>
      <c r="C3437" s="350" t="s">
        <v>917</v>
      </c>
    </row>
    <row r="3438" spans="1:3" x14ac:dyDescent="0.25">
      <c r="A3438" s="351">
        <v>81763</v>
      </c>
      <c r="B3438" s="350" t="s">
        <v>3315</v>
      </c>
      <c r="C3438" s="350" t="s">
        <v>987</v>
      </c>
    </row>
    <row r="3439" spans="1:3" x14ac:dyDescent="0.25">
      <c r="A3439" s="349">
        <v>8177</v>
      </c>
      <c r="B3439" s="350" t="s">
        <v>3316</v>
      </c>
      <c r="C3439" s="350" t="s">
        <v>1165</v>
      </c>
    </row>
    <row r="3440" spans="1:3" x14ac:dyDescent="0.25">
      <c r="A3440" s="351">
        <v>81771</v>
      </c>
      <c r="B3440" s="350" t="s">
        <v>3317</v>
      </c>
      <c r="C3440" s="350" t="s">
        <v>985</v>
      </c>
    </row>
    <row r="3441" spans="1:3" x14ac:dyDescent="0.25">
      <c r="A3441" s="351">
        <v>81772</v>
      </c>
      <c r="B3441" s="350" t="s">
        <v>3317</v>
      </c>
      <c r="C3441" s="350" t="s">
        <v>917</v>
      </c>
    </row>
    <row r="3442" spans="1:3" x14ac:dyDescent="0.25">
      <c r="A3442" s="351">
        <v>81773</v>
      </c>
      <c r="B3442" s="350" t="s">
        <v>3318</v>
      </c>
      <c r="C3442" s="350" t="s">
        <v>987</v>
      </c>
    </row>
    <row r="3443" spans="1:3" x14ac:dyDescent="0.25">
      <c r="A3443" s="349">
        <v>818</v>
      </c>
      <c r="B3443" s="350" t="s">
        <v>3319</v>
      </c>
      <c r="C3443" s="350" t="s">
        <v>274</v>
      </c>
    </row>
    <row r="3444" spans="1:3" x14ac:dyDescent="0.25">
      <c r="A3444" s="349">
        <v>8181</v>
      </c>
      <c r="B3444" s="350" t="s">
        <v>3320</v>
      </c>
      <c r="C3444" s="350" t="s">
        <v>274</v>
      </c>
    </row>
    <row r="3445" spans="1:3" x14ac:dyDescent="0.25">
      <c r="A3445" s="351">
        <v>81811</v>
      </c>
      <c r="B3445" s="350" t="s">
        <v>3321</v>
      </c>
      <c r="C3445" s="350" t="s">
        <v>985</v>
      </c>
    </row>
    <row r="3446" spans="1:3" x14ac:dyDescent="0.25">
      <c r="A3446" s="351">
        <v>81812</v>
      </c>
      <c r="B3446" s="350" t="s">
        <v>3322</v>
      </c>
      <c r="C3446" s="350" t="s">
        <v>917</v>
      </c>
    </row>
    <row r="3447" spans="1:3" x14ac:dyDescent="0.25">
      <c r="A3447" s="349">
        <v>8182</v>
      </c>
      <c r="B3447" s="350" t="s">
        <v>3323</v>
      </c>
      <c r="C3447" s="350" t="s">
        <v>274</v>
      </c>
    </row>
    <row r="3448" spans="1:3" x14ac:dyDescent="0.25">
      <c r="A3448" s="351">
        <v>81821</v>
      </c>
      <c r="B3448" s="350" t="s">
        <v>3324</v>
      </c>
      <c r="C3448" s="350" t="s">
        <v>274</v>
      </c>
    </row>
    <row r="3449" spans="1:3" x14ac:dyDescent="0.25">
      <c r="A3449" s="351">
        <v>81822</v>
      </c>
      <c r="B3449" s="350" t="s">
        <v>3325</v>
      </c>
      <c r="C3449" s="350" t="s">
        <v>274</v>
      </c>
    </row>
    <row r="3450" spans="1:3" x14ac:dyDescent="0.25">
      <c r="A3450" s="349">
        <v>8183</v>
      </c>
      <c r="B3450" s="350" t="s">
        <v>3326</v>
      </c>
      <c r="C3450" s="350" t="s">
        <v>274</v>
      </c>
    </row>
    <row r="3451" spans="1:3" x14ac:dyDescent="0.25">
      <c r="A3451" s="351">
        <v>81831</v>
      </c>
      <c r="B3451" s="350" t="s">
        <v>3327</v>
      </c>
      <c r="C3451" s="350" t="s">
        <v>274</v>
      </c>
    </row>
    <row r="3452" spans="1:3" x14ac:dyDescent="0.25">
      <c r="A3452" s="351">
        <v>81832</v>
      </c>
      <c r="B3452" s="350" t="s">
        <v>3328</v>
      </c>
      <c r="C3452" s="350" t="s">
        <v>274</v>
      </c>
    </row>
    <row r="3453" spans="1:3" x14ac:dyDescent="0.25">
      <c r="A3453" s="349">
        <v>82</v>
      </c>
      <c r="B3453" s="350" t="s">
        <v>3329</v>
      </c>
      <c r="C3453" s="350" t="s">
        <v>274</v>
      </c>
    </row>
    <row r="3454" spans="1:3" x14ac:dyDescent="0.25">
      <c r="A3454" s="349">
        <v>821</v>
      </c>
      <c r="B3454" s="350" t="s">
        <v>3330</v>
      </c>
      <c r="C3454" s="350" t="s">
        <v>274</v>
      </c>
    </row>
    <row r="3455" spans="1:3" x14ac:dyDescent="0.25">
      <c r="A3455" s="349">
        <v>8211</v>
      </c>
      <c r="B3455" s="350" t="s">
        <v>3331</v>
      </c>
      <c r="C3455" s="350" t="s">
        <v>274</v>
      </c>
    </row>
    <row r="3456" spans="1:3" x14ac:dyDescent="0.25">
      <c r="A3456" s="351">
        <v>82111</v>
      </c>
      <c r="B3456" s="350" t="s">
        <v>3331</v>
      </c>
      <c r="C3456" s="350" t="s">
        <v>274</v>
      </c>
    </row>
    <row r="3457" spans="1:3" x14ac:dyDescent="0.25">
      <c r="A3457" s="349">
        <v>8212</v>
      </c>
      <c r="B3457" s="350" t="s">
        <v>3332</v>
      </c>
      <c r="C3457" s="350" t="s">
        <v>274</v>
      </c>
    </row>
    <row r="3458" spans="1:3" x14ac:dyDescent="0.25">
      <c r="A3458" s="351">
        <v>82121</v>
      </c>
      <c r="B3458" s="350" t="s">
        <v>3333</v>
      </c>
      <c r="C3458" s="350" t="s">
        <v>274</v>
      </c>
    </row>
    <row r="3459" spans="1:3" x14ac:dyDescent="0.25">
      <c r="A3459" s="349">
        <v>822</v>
      </c>
      <c r="B3459" s="350" t="s">
        <v>1083</v>
      </c>
      <c r="C3459" s="350" t="s">
        <v>274</v>
      </c>
    </row>
    <row r="3460" spans="1:3" x14ac:dyDescent="0.25">
      <c r="A3460" s="349">
        <v>8221</v>
      </c>
      <c r="B3460" s="350" t="s">
        <v>1084</v>
      </c>
      <c r="C3460" s="350" t="s">
        <v>274</v>
      </c>
    </row>
    <row r="3461" spans="1:3" x14ac:dyDescent="0.25">
      <c r="A3461" s="351">
        <v>82212</v>
      </c>
      <c r="B3461" s="350" t="s">
        <v>1084</v>
      </c>
      <c r="C3461" s="350" t="s">
        <v>274</v>
      </c>
    </row>
    <row r="3462" spans="1:3" x14ac:dyDescent="0.25">
      <c r="A3462" s="349">
        <v>8222</v>
      </c>
      <c r="B3462" s="350" t="s">
        <v>1085</v>
      </c>
      <c r="C3462" s="350" t="s">
        <v>274</v>
      </c>
    </row>
    <row r="3463" spans="1:3" x14ac:dyDescent="0.25">
      <c r="A3463" s="351">
        <v>82222</v>
      </c>
      <c r="B3463" s="350" t="s">
        <v>1085</v>
      </c>
      <c r="C3463" s="350" t="s">
        <v>274</v>
      </c>
    </row>
    <row r="3464" spans="1:3" x14ac:dyDescent="0.25">
      <c r="A3464" s="349">
        <v>823</v>
      </c>
      <c r="B3464" s="350" t="s">
        <v>1086</v>
      </c>
      <c r="C3464" s="350" t="s">
        <v>274</v>
      </c>
    </row>
    <row r="3465" spans="1:3" x14ac:dyDescent="0.25">
      <c r="A3465" s="349">
        <v>8231</v>
      </c>
      <c r="B3465" s="350" t="s">
        <v>1087</v>
      </c>
      <c r="C3465" s="350" t="s">
        <v>274</v>
      </c>
    </row>
    <row r="3466" spans="1:3" x14ac:dyDescent="0.25">
      <c r="A3466" s="351">
        <v>82311</v>
      </c>
      <c r="B3466" s="350" t="s">
        <v>1088</v>
      </c>
      <c r="C3466" s="350" t="s">
        <v>274</v>
      </c>
    </row>
    <row r="3467" spans="1:3" x14ac:dyDescent="0.25">
      <c r="A3467" s="351">
        <v>82312</v>
      </c>
      <c r="B3467" s="350" t="s">
        <v>1089</v>
      </c>
      <c r="C3467" s="350" t="s">
        <v>274</v>
      </c>
    </row>
    <row r="3468" spans="1:3" x14ac:dyDescent="0.25">
      <c r="A3468" s="349">
        <v>8232</v>
      </c>
      <c r="B3468" s="350" t="s">
        <v>1090</v>
      </c>
      <c r="C3468" s="350" t="s">
        <v>274</v>
      </c>
    </row>
    <row r="3469" spans="1:3" x14ac:dyDescent="0.25">
      <c r="A3469" s="351">
        <v>82321</v>
      </c>
      <c r="B3469" s="350" t="s">
        <v>1091</v>
      </c>
      <c r="C3469" s="350" t="s">
        <v>274</v>
      </c>
    </row>
    <row r="3470" spans="1:3" x14ac:dyDescent="0.25">
      <c r="A3470" s="351">
        <v>82322</v>
      </c>
      <c r="B3470" s="350" t="s">
        <v>1092</v>
      </c>
      <c r="C3470" s="350" t="s">
        <v>274</v>
      </c>
    </row>
    <row r="3471" spans="1:3" x14ac:dyDescent="0.25">
      <c r="A3471" s="349">
        <v>824</v>
      </c>
      <c r="B3471" s="350" t="s">
        <v>1093</v>
      </c>
      <c r="C3471" s="350" t="s">
        <v>274</v>
      </c>
    </row>
    <row r="3472" spans="1:3" x14ac:dyDescent="0.25">
      <c r="A3472" s="349">
        <v>8241</v>
      </c>
      <c r="B3472" s="350" t="s">
        <v>3334</v>
      </c>
      <c r="C3472" s="350" t="s">
        <v>274</v>
      </c>
    </row>
    <row r="3473" spans="1:3" x14ac:dyDescent="0.25">
      <c r="A3473" s="351">
        <v>82411</v>
      </c>
      <c r="B3473" s="350" t="s">
        <v>3335</v>
      </c>
      <c r="C3473" s="350" t="s">
        <v>274</v>
      </c>
    </row>
    <row r="3474" spans="1:3" x14ac:dyDescent="0.25">
      <c r="A3474" s="351">
        <v>82412</v>
      </c>
      <c r="B3474" s="350" t="s">
        <v>3336</v>
      </c>
      <c r="C3474" s="350" t="s">
        <v>274</v>
      </c>
    </row>
    <row r="3475" spans="1:3" x14ac:dyDescent="0.25">
      <c r="A3475" s="349">
        <v>8242</v>
      </c>
      <c r="B3475" s="350" t="s">
        <v>3337</v>
      </c>
      <c r="C3475" s="350" t="s">
        <v>274</v>
      </c>
    </row>
    <row r="3476" spans="1:3" x14ac:dyDescent="0.25">
      <c r="A3476" s="351">
        <v>82421</v>
      </c>
      <c r="B3476" s="350" t="s">
        <v>3338</v>
      </c>
      <c r="C3476" s="350" t="s">
        <v>274</v>
      </c>
    </row>
    <row r="3477" spans="1:3" x14ac:dyDescent="0.25">
      <c r="A3477" s="351">
        <v>82422</v>
      </c>
      <c r="B3477" s="350" t="s">
        <v>3339</v>
      </c>
      <c r="C3477" s="350" t="s">
        <v>274</v>
      </c>
    </row>
    <row r="3478" spans="1:3" x14ac:dyDescent="0.25">
      <c r="A3478" s="349">
        <v>83</v>
      </c>
      <c r="B3478" s="350" t="s">
        <v>3340</v>
      </c>
      <c r="C3478" s="350" t="s">
        <v>274</v>
      </c>
    </row>
    <row r="3479" spans="1:3" x14ac:dyDescent="0.25">
      <c r="A3479" s="349">
        <v>831</v>
      </c>
      <c r="B3479" s="350" t="s">
        <v>3341</v>
      </c>
      <c r="C3479" s="350" t="s">
        <v>274</v>
      </c>
    </row>
    <row r="3480" spans="1:3" x14ac:dyDescent="0.25">
      <c r="A3480" s="349">
        <v>8312</v>
      </c>
      <c r="B3480" s="350" t="s">
        <v>1103</v>
      </c>
      <c r="C3480" s="350" t="s">
        <v>274</v>
      </c>
    </row>
    <row r="3481" spans="1:3" x14ac:dyDescent="0.25">
      <c r="A3481" s="351">
        <v>83122</v>
      </c>
      <c r="B3481" s="350" t="s">
        <v>1103</v>
      </c>
      <c r="C3481" s="350" t="s">
        <v>274</v>
      </c>
    </row>
    <row r="3482" spans="1:3" x14ac:dyDescent="0.25">
      <c r="A3482" s="349">
        <v>8313</v>
      </c>
      <c r="B3482" s="350" t="s">
        <v>1104</v>
      </c>
      <c r="C3482" s="350" t="s">
        <v>274</v>
      </c>
    </row>
    <row r="3483" spans="1:3" x14ac:dyDescent="0.25">
      <c r="A3483" s="351">
        <v>83132</v>
      </c>
      <c r="B3483" s="350" t="s">
        <v>1104</v>
      </c>
      <c r="C3483" s="350" t="s">
        <v>274</v>
      </c>
    </row>
    <row r="3484" spans="1:3" x14ac:dyDescent="0.25">
      <c r="A3484" s="349">
        <v>8314</v>
      </c>
      <c r="B3484" s="350" t="s">
        <v>1105</v>
      </c>
      <c r="C3484" s="350" t="s">
        <v>274</v>
      </c>
    </row>
    <row r="3485" spans="1:3" x14ac:dyDescent="0.25">
      <c r="A3485" s="351">
        <v>83142</v>
      </c>
      <c r="B3485" s="350" t="s">
        <v>1105</v>
      </c>
      <c r="C3485" s="350" t="s">
        <v>274</v>
      </c>
    </row>
    <row r="3486" spans="1:3" x14ac:dyDescent="0.25">
      <c r="A3486" s="349">
        <v>832</v>
      </c>
      <c r="B3486" s="350" t="s">
        <v>3342</v>
      </c>
      <c r="C3486" s="350" t="s">
        <v>1227</v>
      </c>
    </row>
    <row r="3487" spans="1:3" x14ac:dyDescent="0.25">
      <c r="A3487" s="349">
        <v>8321</v>
      </c>
      <c r="B3487" s="350" t="s">
        <v>1106</v>
      </c>
      <c r="C3487" s="350" t="s">
        <v>274</v>
      </c>
    </row>
    <row r="3488" spans="1:3" x14ac:dyDescent="0.25">
      <c r="A3488" s="351">
        <v>83212</v>
      </c>
      <c r="B3488" s="350" t="s">
        <v>1106</v>
      </c>
      <c r="C3488" s="350" t="s">
        <v>274</v>
      </c>
    </row>
    <row r="3489" spans="1:3" x14ac:dyDescent="0.25">
      <c r="A3489" s="349">
        <v>833</v>
      </c>
      <c r="B3489" s="350" t="s">
        <v>3343</v>
      </c>
      <c r="C3489" s="350" t="s">
        <v>274</v>
      </c>
    </row>
    <row r="3490" spans="1:3" x14ac:dyDescent="0.25">
      <c r="A3490" s="349">
        <v>8331</v>
      </c>
      <c r="B3490" s="350" t="s">
        <v>3344</v>
      </c>
      <c r="C3490" s="350" t="s">
        <v>274</v>
      </c>
    </row>
    <row r="3491" spans="1:3" x14ac:dyDescent="0.25">
      <c r="A3491" s="351">
        <v>83313</v>
      </c>
      <c r="B3491" s="350" t="s">
        <v>1109</v>
      </c>
      <c r="C3491" s="350" t="s">
        <v>1110</v>
      </c>
    </row>
    <row r="3492" spans="1:3" x14ac:dyDescent="0.25">
      <c r="A3492" s="351">
        <v>83314</v>
      </c>
      <c r="B3492" s="350" t="s">
        <v>1111</v>
      </c>
      <c r="C3492" s="350" t="s">
        <v>1112</v>
      </c>
    </row>
    <row r="3493" spans="1:3" x14ac:dyDescent="0.25">
      <c r="A3493" s="351">
        <v>83315</v>
      </c>
      <c r="B3493" s="350" t="s">
        <v>3345</v>
      </c>
      <c r="C3493" s="350" t="s">
        <v>274</v>
      </c>
    </row>
    <row r="3494" spans="1:3" x14ac:dyDescent="0.25">
      <c r="A3494" s="349">
        <v>8332</v>
      </c>
      <c r="B3494" s="350" t="s">
        <v>3346</v>
      </c>
      <c r="C3494" s="350" t="s">
        <v>274</v>
      </c>
    </row>
    <row r="3495" spans="1:3" x14ac:dyDescent="0.25">
      <c r="A3495" s="351">
        <v>83323</v>
      </c>
      <c r="B3495" s="350" t="s">
        <v>1115</v>
      </c>
      <c r="C3495" s="350" t="s">
        <v>274</v>
      </c>
    </row>
    <row r="3496" spans="1:3" x14ac:dyDescent="0.25">
      <c r="A3496" s="351">
        <v>83324</v>
      </c>
      <c r="B3496" s="350" t="s">
        <v>1116</v>
      </c>
      <c r="C3496" s="350" t="s">
        <v>274</v>
      </c>
    </row>
    <row r="3497" spans="1:3" x14ac:dyDescent="0.25">
      <c r="A3497" s="351">
        <v>83325</v>
      </c>
      <c r="B3497" s="350" t="s">
        <v>1117</v>
      </c>
      <c r="C3497" s="350" t="s">
        <v>274</v>
      </c>
    </row>
    <row r="3498" spans="1:3" x14ac:dyDescent="0.25">
      <c r="A3498" s="349">
        <v>834</v>
      </c>
      <c r="B3498" s="350" t="s">
        <v>3347</v>
      </c>
      <c r="C3498" s="350" t="s">
        <v>274</v>
      </c>
    </row>
    <row r="3499" spans="1:3" x14ac:dyDescent="0.25">
      <c r="A3499" s="349">
        <v>8341</v>
      </c>
      <c r="B3499" s="350" t="s">
        <v>1119</v>
      </c>
      <c r="C3499" s="350" t="s">
        <v>1110</v>
      </c>
    </row>
    <row r="3500" spans="1:3" x14ac:dyDescent="0.25">
      <c r="A3500" s="351">
        <v>83412</v>
      </c>
      <c r="B3500" s="350" t="s">
        <v>1119</v>
      </c>
      <c r="C3500" s="350" t="s">
        <v>1110</v>
      </c>
    </row>
    <row r="3501" spans="1:3" x14ac:dyDescent="0.25">
      <c r="A3501" s="349">
        <v>8342</v>
      </c>
      <c r="B3501" s="350" t="s">
        <v>1120</v>
      </c>
      <c r="C3501" s="350" t="s">
        <v>274</v>
      </c>
    </row>
    <row r="3502" spans="1:3" x14ac:dyDescent="0.25">
      <c r="A3502" s="351">
        <v>83422</v>
      </c>
      <c r="B3502" s="350" t="s">
        <v>1120</v>
      </c>
      <c r="C3502" s="350" t="s">
        <v>274</v>
      </c>
    </row>
    <row r="3503" spans="1:3" x14ac:dyDescent="0.25">
      <c r="A3503" s="349">
        <v>84</v>
      </c>
      <c r="B3503" s="350" t="s">
        <v>3348</v>
      </c>
      <c r="C3503" s="350" t="s">
        <v>274</v>
      </c>
    </row>
    <row r="3504" spans="1:3" x14ac:dyDescent="0.25">
      <c r="A3504" s="349">
        <v>841</v>
      </c>
      <c r="B3504" s="350" t="s">
        <v>3349</v>
      </c>
      <c r="C3504" s="350" t="s">
        <v>274</v>
      </c>
    </row>
    <row r="3505" spans="1:3" x14ac:dyDescent="0.25">
      <c r="A3505" s="349">
        <v>8413</v>
      </c>
      <c r="B3505" s="350" t="s">
        <v>3350</v>
      </c>
      <c r="C3505" s="350" t="s">
        <v>274</v>
      </c>
    </row>
    <row r="3506" spans="1:3" x14ac:dyDescent="0.25">
      <c r="A3506" s="351">
        <v>84131</v>
      </c>
      <c r="B3506" s="350" t="s">
        <v>3351</v>
      </c>
      <c r="C3506" s="350" t="s">
        <v>274</v>
      </c>
    </row>
    <row r="3507" spans="1:3" x14ac:dyDescent="0.25">
      <c r="A3507" s="351">
        <v>84132</v>
      </c>
      <c r="B3507" s="350" t="s">
        <v>3352</v>
      </c>
      <c r="C3507" s="350" t="s">
        <v>274</v>
      </c>
    </row>
    <row r="3508" spans="1:3" x14ac:dyDescent="0.25">
      <c r="A3508" s="349">
        <v>8414</v>
      </c>
      <c r="B3508" s="350" t="s">
        <v>3353</v>
      </c>
      <c r="C3508" s="350" t="s">
        <v>274</v>
      </c>
    </row>
    <row r="3509" spans="1:3" x14ac:dyDescent="0.25">
      <c r="A3509" s="351">
        <v>84141</v>
      </c>
      <c r="B3509" s="350" t="s">
        <v>3354</v>
      </c>
      <c r="C3509" s="350" t="s">
        <v>274</v>
      </c>
    </row>
    <row r="3510" spans="1:3" x14ac:dyDescent="0.25">
      <c r="A3510" s="351">
        <v>84142</v>
      </c>
      <c r="B3510" s="350" t="s">
        <v>3355</v>
      </c>
      <c r="C3510" s="350" t="s">
        <v>274</v>
      </c>
    </row>
    <row r="3511" spans="1:3" x14ac:dyDescent="0.25">
      <c r="A3511" s="349">
        <v>8415</v>
      </c>
      <c r="B3511" s="350" t="s">
        <v>3356</v>
      </c>
      <c r="C3511" s="350" t="s">
        <v>274</v>
      </c>
    </row>
    <row r="3512" spans="1:3" x14ac:dyDescent="0.25">
      <c r="A3512" s="351">
        <v>84151</v>
      </c>
      <c r="B3512" s="350" t="s">
        <v>3357</v>
      </c>
      <c r="C3512" s="350" t="s">
        <v>274</v>
      </c>
    </row>
    <row r="3513" spans="1:3" x14ac:dyDescent="0.25">
      <c r="A3513" s="351">
        <v>84152</v>
      </c>
      <c r="B3513" s="350" t="s">
        <v>3358</v>
      </c>
      <c r="C3513" s="350" t="s">
        <v>274</v>
      </c>
    </row>
    <row r="3514" spans="1:3" x14ac:dyDescent="0.25">
      <c r="A3514" s="349">
        <v>8416</v>
      </c>
      <c r="B3514" s="350" t="s">
        <v>3359</v>
      </c>
      <c r="C3514" s="350" t="s">
        <v>274</v>
      </c>
    </row>
    <row r="3515" spans="1:3" x14ac:dyDescent="0.25">
      <c r="A3515" s="351">
        <v>84161</v>
      </c>
      <c r="B3515" s="350" t="s">
        <v>3360</v>
      </c>
      <c r="C3515" s="350" t="s">
        <v>274</v>
      </c>
    </row>
    <row r="3516" spans="1:3" x14ac:dyDescent="0.25">
      <c r="A3516" s="351">
        <v>84162</v>
      </c>
      <c r="B3516" s="350" t="s">
        <v>3361</v>
      </c>
      <c r="C3516" s="350" t="s">
        <v>274</v>
      </c>
    </row>
    <row r="3517" spans="1:3" x14ac:dyDescent="0.25">
      <c r="A3517" s="349">
        <v>842</v>
      </c>
      <c r="B3517" s="350" t="s">
        <v>3362</v>
      </c>
      <c r="C3517" s="350" t="s">
        <v>274</v>
      </c>
    </row>
    <row r="3518" spans="1:3" x14ac:dyDescent="0.25">
      <c r="A3518" s="349">
        <v>8422</v>
      </c>
      <c r="B3518" s="350" t="s">
        <v>3363</v>
      </c>
      <c r="C3518" s="350" t="s">
        <v>274</v>
      </c>
    </row>
    <row r="3519" spans="1:3" x14ac:dyDescent="0.25">
      <c r="A3519" s="351">
        <v>84221</v>
      </c>
      <c r="B3519" s="350" t="s">
        <v>3364</v>
      </c>
      <c r="C3519" s="350" t="s">
        <v>274</v>
      </c>
    </row>
    <row r="3520" spans="1:3" x14ac:dyDescent="0.25">
      <c r="A3520" s="351">
        <v>84222</v>
      </c>
      <c r="B3520" s="350" t="s">
        <v>3365</v>
      </c>
      <c r="C3520" s="350" t="s">
        <v>274</v>
      </c>
    </row>
    <row r="3521" spans="1:3" x14ac:dyDescent="0.25">
      <c r="A3521" s="351">
        <v>84223</v>
      </c>
      <c r="B3521" s="350" t="s">
        <v>3366</v>
      </c>
      <c r="C3521" s="350" t="s">
        <v>274</v>
      </c>
    </row>
    <row r="3522" spans="1:3" x14ac:dyDescent="0.25">
      <c r="A3522" s="351">
        <v>84224</v>
      </c>
      <c r="B3522" s="350" t="s">
        <v>3367</v>
      </c>
      <c r="C3522" s="350" t="s">
        <v>274</v>
      </c>
    </row>
    <row r="3523" spans="1:3" x14ac:dyDescent="0.25">
      <c r="A3523" s="349">
        <v>8423</v>
      </c>
      <c r="B3523" s="350" t="s">
        <v>3368</v>
      </c>
      <c r="C3523" s="350" t="s">
        <v>274</v>
      </c>
    </row>
    <row r="3524" spans="1:3" x14ac:dyDescent="0.25">
      <c r="A3524" s="351">
        <v>84231</v>
      </c>
      <c r="B3524" s="350" t="s">
        <v>3369</v>
      </c>
      <c r="C3524" s="350" t="s">
        <v>985</v>
      </c>
    </row>
    <row r="3525" spans="1:3" x14ac:dyDescent="0.25">
      <c r="A3525" s="351">
        <v>84232</v>
      </c>
      <c r="B3525" s="350" t="s">
        <v>3370</v>
      </c>
      <c r="C3525" s="350" t="s">
        <v>274</v>
      </c>
    </row>
    <row r="3526" spans="1:3" x14ac:dyDescent="0.25">
      <c r="A3526" s="351">
        <v>84233</v>
      </c>
      <c r="B3526" s="350" t="s">
        <v>3371</v>
      </c>
      <c r="C3526" s="350" t="s">
        <v>1229</v>
      </c>
    </row>
    <row r="3527" spans="1:3" x14ac:dyDescent="0.25">
      <c r="A3527" s="349">
        <v>8424</v>
      </c>
      <c r="B3527" s="350" t="s">
        <v>3372</v>
      </c>
      <c r="C3527" s="350" t="s">
        <v>274</v>
      </c>
    </row>
    <row r="3528" spans="1:3" x14ac:dyDescent="0.25">
      <c r="A3528" s="351">
        <v>84241</v>
      </c>
      <c r="B3528" s="350" t="s">
        <v>3373</v>
      </c>
      <c r="C3528" s="350" t="s">
        <v>274</v>
      </c>
    </row>
    <row r="3529" spans="1:3" x14ac:dyDescent="0.25">
      <c r="A3529" s="351">
        <v>84242</v>
      </c>
      <c r="B3529" s="350" t="s">
        <v>3374</v>
      </c>
      <c r="C3529" s="350" t="s">
        <v>917</v>
      </c>
    </row>
    <row r="3530" spans="1:3" x14ac:dyDescent="0.25">
      <c r="A3530" s="351">
        <v>84243</v>
      </c>
      <c r="B3530" s="350" t="s">
        <v>3375</v>
      </c>
      <c r="C3530" s="350" t="s">
        <v>274</v>
      </c>
    </row>
    <row r="3531" spans="1:3" x14ac:dyDescent="0.25">
      <c r="A3531" s="351">
        <v>84244</v>
      </c>
      <c r="B3531" s="350" t="s">
        <v>3376</v>
      </c>
      <c r="C3531" s="350" t="s">
        <v>274</v>
      </c>
    </row>
    <row r="3532" spans="1:3" x14ac:dyDescent="0.25">
      <c r="A3532" s="349">
        <v>843</v>
      </c>
      <c r="B3532" s="350" t="s">
        <v>3377</v>
      </c>
      <c r="C3532" s="350" t="s">
        <v>274</v>
      </c>
    </row>
    <row r="3533" spans="1:3" x14ac:dyDescent="0.25">
      <c r="A3533" s="349">
        <v>8431</v>
      </c>
      <c r="B3533" s="350" t="s">
        <v>3377</v>
      </c>
      <c r="C3533" s="350" t="s">
        <v>274</v>
      </c>
    </row>
    <row r="3534" spans="1:3" x14ac:dyDescent="0.25">
      <c r="A3534" s="351">
        <v>84311</v>
      </c>
      <c r="B3534" s="350" t="s">
        <v>3378</v>
      </c>
      <c r="C3534" s="350" t="s">
        <v>274</v>
      </c>
    </row>
    <row r="3535" spans="1:3" x14ac:dyDescent="0.25">
      <c r="A3535" s="351">
        <v>84312</v>
      </c>
      <c r="B3535" s="350" t="s">
        <v>3379</v>
      </c>
      <c r="C3535" s="350" t="s">
        <v>274</v>
      </c>
    </row>
    <row r="3536" spans="1:3" x14ac:dyDescent="0.25">
      <c r="A3536" s="351">
        <v>84313</v>
      </c>
      <c r="B3536" s="350" t="s">
        <v>3380</v>
      </c>
      <c r="C3536" s="350" t="s">
        <v>274</v>
      </c>
    </row>
    <row r="3537" spans="1:3" x14ac:dyDescent="0.25">
      <c r="A3537" s="351">
        <v>84314</v>
      </c>
      <c r="B3537" s="350" t="s">
        <v>3381</v>
      </c>
      <c r="C3537" s="350" t="s">
        <v>274</v>
      </c>
    </row>
    <row r="3538" spans="1:3" x14ac:dyDescent="0.25">
      <c r="A3538" s="349">
        <v>844</v>
      </c>
      <c r="B3538" s="350" t="s">
        <v>3382</v>
      </c>
      <c r="C3538" s="350" t="s">
        <v>274</v>
      </c>
    </row>
    <row r="3539" spans="1:3" x14ac:dyDescent="0.25">
      <c r="A3539" s="349">
        <v>8443</v>
      </c>
      <c r="B3539" s="350" t="s">
        <v>3383</v>
      </c>
      <c r="C3539" s="350" t="s">
        <v>274</v>
      </c>
    </row>
    <row r="3540" spans="1:3" x14ac:dyDescent="0.25">
      <c r="A3540" s="351">
        <v>84431</v>
      </c>
      <c r="B3540" s="350" t="s">
        <v>3384</v>
      </c>
      <c r="C3540" s="350" t="s">
        <v>274</v>
      </c>
    </row>
    <row r="3541" spans="1:3" x14ac:dyDescent="0.25">
      <c r="A3541" s="351">
        <v>84432</v>
      </c>
      <c r="B3541" s="350" t="s">
        <v>3385</v>
      </c>
      <c r="C3541" s="350" t="s">
        <v>917</v>
      </c>
    </row>
    <row r="3542" spans="1:3" x14ac:dyDescent="0.25">
      <c r="A3542" s="351">
        <v>84433</v>
      </c>
      <c r="B3542" s="350" t="s">
        <v>3386</v>
      </c>
      <c r="C3542" s="350" t="s">
        <v>274</v>
      </c>
    </row>
    <row r="3543" spans="1:3" x14ac:dyDescent="0.25">
      <c r="A3543" s="351">
        <v>84434</v>
      </c>
      <c r="B3543" s="350" t="s">
        <v>3387</v>
      </c>
      <c r="C3543" s="350" t="s">
        <v>274</v>
      </c>
    </row>
    <row r="3544" spans="1:3" x14ac:dyDescent="0.25">
      <c r="A3544" s="349">
        <v>8444</v>
      </c>
      <c r="B3544" s="350" t="s">
        <v>3388</v>
      </c>
      <c r="C3544" s="350" t="s">
        <v>1110</v>
      </c>
    </row>
    <row r="3545" spans="1:3" x14ac:dyDescent="0.25">
      <c r="A3545" s="351">
        <v>84441</v>
      </c>
      <c r="B3545" s="350" t="s">
        <v>3389</v>
      </c>
      <c r="C3545" s="350" t="s">
        <v>985</v>
      </c>
    </row>
    <row r="3546" spans="1:3" x14ac:dyDescent="0.25">
      <c r="A3546" s="351">
        <v>84442</v>
      </c>
      <c r="B3546" s="350" t="s">
        <v>3390</v>
      </c>
      <c r="C3546" s="350" t="s">
        <v>917</v>
      </c>
    </row>
    <row r="3547" spans="1:3" x14ac:dyDescent="0.25">
      <c r="A3547" s="351">
        <v>84443</v>
      </c>
      <c r="B3547" s="350" t="s">
        <v>3391</v>
      </c>
      <c r="C3547" s="350" t="s">
        <v>1227</v>
      </c>
    </row>
    <row r="3548" spans="1:3" x14ac:dyDescent="0.25">
      <c r="A3548" s="349">
        <v>8445</v>
      </c>
      <c r="B3548" s="350" t="s">
        <v>3392</v>
      </c>
      <c r="C3548" s="350" t="s">
        <v>274</v>
      </c>
    </row>
    <row r="3549" spans="1:3" x14ac:dyDescent="0.25">
      <c r="A3549" s="351">
        <v>84451</v>
      </c>
      <c r="B3549" s="350" t="s">
        <v>3393</v>
      </c>
      <c r="C3549" s="350" t="s">
        <v>274</v>
      </c>
    </row>
    <row r="3550" spans="1:3" x14ac:dyDescent="0.25">
      <c r="A3550" s="351">
        <v>84452</v>
      </c>
      <c r="B3550" s="350" t="s">
        <v>3394</v>
      </c>
      <c r="C3550" s="350" t="s">
        <v>274</v>
      </c>
    </row>
    <row r="3551" spans="1:3" x14ac:dyDescent="0.25">
      <c r="A3551" s="351">
        <v>84453</v>
      </c>
      <c r="B3551" s="350" t="s">
        <v>3395</v>
      </c>
      <c r="C3551" s="350" t="s">
        <v>274</v>
      </c>
    </row>
    <row r="3552" spans="1:3" x14ac:dyDescent="0.25">
      <c r="A3552" s="351">
        <v>84454</v>
      </c>
      <c r="B3552" s="350" t="s">
        <v>3396</v>
      </c>
      <c r="C3552" s="350" t="s">
        <v>274</v>
      </c>
    </row>
    <row r="3553" spans="1:3" x14ac:dyDescent="0.25">
      <c r="A3553" s="349">
        <v>8446</v>
      </c>
      <c r="B3553" s="350" t="s">
        <v>3397</v>
      </c>
      <c r="C3553" s="350" t="s">
        <v>274</v>
      </c>
    </row>
    <row r="3554" spans="1:3" x14ac:dyDescent="0.25">
      <c r="A3554" s="351">
        <v>84461</v>
      </c>
      <c r="B3554" s="350" t="s">
        <v>3398</v>
      </c>
      <c r="C3554" s="350" t="s">
        <v>274</v>
      </c>
    </row>
    <row r="3555" spans="1:3" x14ac:dyDescent="0.25">
      <c r="A3555" s="351">
        <v>84462</v>
      </c>
      <c r="B3555" s="350" t="s">
        <v>3399</v>
      </c>
      <c r="C3555" s="350" t="s">
        <v>274</v>
      </c>
    </row>
    <row r="3556" spans="1:3" x14ac:dyDescent="0.25">
      <c r="A3556" s="351">
        <v>84463</v>
      </c>
      <c r="B3556" s="350" t="s">
        <v>3400</v>
      </c>
      <c r="C3556" s="350" t="s">
        <v>274</v>
      </c>
    </row>
    <row r="3557" spans="1:3" x14ac:dyDescent="0.25">
      <c r="A3557" s="351">
        <v>84464</v>
      </c>
      <c r="B3557" s="350" t="s">
        <v>3401</v>
      </c>
      <c r="C3557" s="350" t="s">
        <v>274</v>
      </c>
    </row>
    <row r="3558" spans="1:3" x14ac:dyDescent="0.25">
      <c r="A3558" s="349">
        <v>8447</v>
      </c>
      <c r="B3558" s="350" t="s">
        <v>3402</v>
      </c>
      <c r="C3558" s="350" t="s">
        <v>274</v>
      </c>
    </row>
    <row r="3559" spans="1:3" x14ac:dyDescent="0.25">
      <c r="A3559" s="351">
        <v>84471</v>
      </c>
      <c r="B3559" s="350" t="s">
        <v>3403</v>
      </c>
      <c r="C3559" s="350" t="s">
        <v>274</v>
      </c>
    </row>
    <row r="3560" spans="1:3" x14ac:dyDescent="0.25">
      <c r="A3560" s="351">
        <v>84472</v>
      </c>
      <c r="B3560" s="350" t="s">
        <v>3404</v>
      </c>
      <c r="C3560" s="350" t="s">
        <v>274</v>
      </c>
    </row>
    <row r="3561" spans="1:3" x14ac:dyDescent="0.25">
      <c r="A3561" s="351">
        <v>84473</v>
      </c>
      <c r="B3561" s="350" t="s">
        <v>3405</v>
      </c>
      <c r="C3561" s="350" t="s">
        <v>274</v>
      </c>
    </row>
    <row r="3562" spans="1:3" x14ac:dyDescent="0.25">
      <c r="A3562" s="349">
        <v>8448</v>
      </c>
      <c r="B3562" s="350" t="s">
        <v>3406</v>
      </c>
      <c r="C3562" s="350" t="s">
        <v>274</v>
      </c>
    </row>
    <row r="3563" spans="1:3" x14ac:dyDescent="0.25">
      <c r="A3563" s="351">
        <v>84481</v>
      </c>
      <c r="B3563" s="350" t="s">
        <v>3407</v>
      </c>
      <c r="C3563" s="350" t="s">
        <v>274</v>
      </c>
    </row>
    <row r="3564" spans="1:3" x14ac:dyDescent="0.25">
      <c r="A3564" s="351">
        <v>84482</v>
      </c>
      <c r="B3564" s="350" t="s">
        <v>3408</v>
      </c>
      <c r="C3564" s="350" t="s">
        <v>274</v>
      </c>
    </row>
    <row r="3565" spans="1:3" x14ac:dyDescent="0.25">
      <c r="A3565" s="351">
        <v>84483</v>
      </c>
      <c r="B3565" s="350" t="s">
        <v>3409</v>
      </c>
      <c r="C3565" s="350" t="s">
        <v>274</v>
      </c>
    </row>
    <row r="3566" spans="1:3" x14ac:dyDescent="0.25">
      <c r="A3566" s="351">
        <v>84484</v>
      </c>
      <c r="B3566" s="350" t="s">
        <v>3410</v>
      </c>
      <c r="C3566" s="350" t="s">
        <v>274</v>
      </c>
    </row>
    <row r="3567" spans="1:3" x14ac:dyDescent="0.25">
      <c r="A3567" s="349">
        <v>845</v>
      </c>
      <c r="B3567" s="350" t="s">
        <v>3411</v>
      </c>
      <c r="C3567" s="350" t="s">
        <v>274</v>
      </c>
    </row>
    <row r="3568" spans="1:3" x14ac:dyDescent="0.25">
      <c r="A3568" s="349">
        <v>8453</v>
      </c>
      <c r="B3568" s="350" t="s">
        <v>3412</v>
      </c>
      <c r="C3568" s="350" t="s">
        <v>274</v>
      </c>
    </row>
    <row r="3569" spans="1:3" x14ac:dyDescent="0.25">
      <c r="A3569" s="351">
        <v>84531</v>
      </c>
      <c r="B3569" s="350" t="s">
        <v>3413</v>
      </c>
      <c r="C3569" s="350" t="s">
        <v>985</v>
      </c>
    </row>
    <row r="3570" spans="1:3" x14ac:dyDescent="0.25">
      <c r="A3570" s="351">
        <v>84532</v>
      </c>
      <c r="B3570" s="350" t="s">
        <v>3413</v>
      </c>
      <c r="C3570" s="350" t="s">
        <v>917</v>
      </c>
    </row>
    <row r="3571" spans="1:3" x14ac:dyDescent="0.25">
      <c r="A3571" s="351">
        <v>84533</v>
      </c>
      <c r="B3571" s="350" t="s">
        <v>3414</v>
      </c>
      <c r="C3571" s="350" t="s">
        <v>1110</v>
      </c>
    </row>
    <row r="3572" spans="1:3" x14ac:dyDescent="0.25">
      <c r="A3572" s="351">
        <v>84534</v>
      </c>
      <c r="B3572" s="350" t="s">
        <v>3415</v>
      </c>
      <c r="C3572" s="350" t="s">
        <v>1110</v>
      </c>
    </row>
    <row r="3573" spans="1:3" x14ac:dyDescent="0.25">
      <c r="A3573" s="349">
        <v>8454</v>
      </c>
      <c r="B3573" s="350" t="s">
        <v>3416</v>
      </c>
      <c r="C3573" s="350" t="s">
        <v>274</v>
      </c>
    </row>
    <row r="3574" spans="1:3" x14ac:dyDescent="0.25">
      <c r="A3574" s="351">
        <v>84541</v>
      </c>
      <c r="B3574" s="350" t="s">
        <v>3417</v>
      </c>
      <c r="C3574" s="350" t="s">
        <v>274</v>
      </c>
    </row>
    <row r="3575" spans="1:3" x14ac:dyDescent="0.25">
      <c r="A3575" s="351">
        <v>84542</v>
      </c>
      <c r="B3575" s="350" t="s">
        <v>3418</v>
      </c>
      <c r="C3575" s="350" t="s">
        <v>274</v>
      </c>
    </row>
    <row r="3576" spans="1:3" x14ac:dyDescent="0.25">
      <c r="A3576" s="351">
        <v>84543</v>
      </c>
      <c r="B3576" s="350" t="s">
        <v>3419</v>
      </c>
      <c r="C3576" s="350" t="s">
        <v>274</v>
      </c>
    </row>
    <row r="3577" spans="1:3" x14ac:dyDescent="0.25">
      <c r="A3577" s="351">
        <v>84544</v>
      </c>
      <c r="B3577" s="350" t="s">
        <v>3420</v>
      </c>
      <c r="C3577" s="350" t="s">
        <v>274</v>
      </c>
    </row>
    <row r="3578" spans="1:3" x14ac:dyDescent="0.25">
      <c r="A3578" s="349">
        <v>8455</v>
      </c>
      <c r="B3578" s="350" t="s">
        <v>3421</v>
      </c>
      <c r="C3578" s="350" t="s">
        <v>274</v>
      </c>
    </row>
    <row r="3579" spans="1:3" x14ac:dyDescent="0.25">
      <c r="A3579" s="351">
        <v>84551</v>
      </c>
      <c r="B3579" s="350" t="s">
        <v>3422</v>
      </c>
      <c r="C3579" s="350" t="s">
        <v>274</v>
      </c>
    </row>
    <row r="3580" spans="1:3" x14ac:dyDescent="0.25">
      <c r="A3580" s="351">
        <v>84552</v>
      </c>
      <c r="B3580" s="350" t="s">
        <v>3423</v>
      </c>
      <c r="C3580" s="350" t="s">
        <v>274</v>
      </c>
    </row>
    <row r="3581" spans="1:3" x14ac:dyDescent="0.25">
      <c r="A3581" s="351">
        <v>84553</v>
      </c>
      <c r="B3581" s="350" t="s">
        <v>3424</v>
      </c>
      <c r="C3581" s="350" t="s">
        <v>274</v>
      </c>
    </row>
    <row r="3582" spans="1:3" x14ac:dyDescent="0.25">
      <c r="A3582" s="351">
        <v>84554</v>
      </c>
      <c r="B3582" s="350" t="s">
        <v>3425</v>
      </c>
      <c r="C3582" s="350" t="s">
        <v>274</v>
      </c>
    </row>
    <row r="3583" spans="1:3" x14ac:dyDescent="0.25">
      <c r="A3583" s="349">
        <v>8456</v>
      </c>
      <c r="B3583" s="350" t="s">
        <v>3426</v>
      </c>
      <c r="C3583" s="350" t="s">
        <v>274</v>
      </c>
    </row>
    <row r="3584" spans="1:3" x14ac:dyDescent="0.25">
      <c r="A3584" s="351">
        <v>84561</v>
      </c>
      <c r="B3584" s="350" t="s">
        <v>3427</v>
      </c>
      <c r="C3584" s="350" t="s">
        <v>274</v>
      </c>
    </row>
    <row r="3585" spans="1:3" x14ac:dyDescent="0.25">
      <c r="A3585" s="351">
        <v>84562</v>
      </c>
      <c r="B3585" s="350" t="s">
        <v>3428</v>
      </c>
      <c r="C3585" s="350" t="s">
        <v>274</v>
      </c>
    </row>
    <row r="3586" spans="1:3" x14ac:dyDescent="0.25">
      <c r="A3586" s="351">
        <v>84563</v>
      </c>
      <c r="B3586" s="350" t="s">
        <v>3429</v>
      </c>
      <c r="C3586" s="350" t="s">
        <v>274</v>
      </c>
    </row>
    <row r="3587" spans="1:3" x14ac:dyDescent="0.25">
      <c r="A3587" s="351">
        <v>84564</v>
      </c>
      <c r="B3587" s="350" t="s">
        <v>3430</v>
      </c>
      <c r="C3587" s="350" t="s">
        <v>274</v>
      </c>
    </row>
    <row r="3588" spans="1:3" x14ac:dyDescent="0.25">
      <c r="A3588" s="349">
        <v>847</v>
      </c>
      <c r="B3588" s="350" t="s">
        <v>3431</v>
      </c>
      <c r="C3588" s="350" t="s">
        <v>274</v>
      </c>
    </row>
    <row r="3589" spans="1:3" x14ac:dyDescent="0.25">
      <c r="A3589" s="349">
        <v>8471</v>
      </c>
      <c r="B3589" s="350" t="s">
        <v>3432</v>
      </c>
      <c r="C3589" s="350" t="s">
        <v>274</v>
      </c>
    </row>
    <row r="3590" spans="1:3" x14ac:dyDescent="0.25">
      <c r="A3590" s="351">
        <v>84711</v>
      </c>
      <c r="B3590" s="350" t="s">
        <v>3433</v>
      </c>
      <c r="C3590" s="350" t="s">
        <v>274</v>
      </c>
    </row>
    <row r="3591" spans="1:3" x14ac:dyDescent="0.25">
      <c r="A3591" s="351">
        <v>84712</v>
      </c>
      <c r="B3591" s="350" t="s">
        <v>3434</v>
      </c>
      <c r="C3591" s="350" t="s">
        <v>274</v>
      </c>
    </row>
    <row r="3592" spans="1:3" x14ac:dyDescent="0.25">
      <c r="A3592" s="349">
        <v>8472</v>
      </c>
      <c r="B3592" s="350" t="s">
        <v>3435</v>
      </c>
      <c r="C3592" s="350" t="s">
        <v>274</v>
      </c>
    </row>
    <row r="3593" spans="1:3" x14ac:dyDescent="0.25">
      <c r="A3593" s="351">
        <v>84721</v>
      </c>
      <c r="B3593" s="350" t="s">
        <v>3436</v>
      </c>
      <c r="C3593" s="350" t="s">
        <v>274</v>
      </c>
    </row>
    <row r="3594" spans="1:3" x14ac:dyDescent="0.25">
      <c r="A3594" s="351">
        <v>84722</v>
      </c>
      <c r="B3594" s="350" t="s">
        <v>3437</v>
      </c>
      <c r="C3594" s="350" t="s">
        <v>274</v>
      </c>
    </row>
    <row r="3595" spans="1:3" x14ac:dyDescent="0.25">
      <c r="A3595" s="349">
        <v>8473</v>
      </c>
      <c r="B3595" s="350" t="s">
        <v>3438</v>
      </c>
      <c r="C3595" s="350" t="s">
        <v>274</v>
      </c>
    </row>
    <row r="3596" spans="1:3" x14ac:dyDescent="0.25">
      <c r="A3596" s="351">
        <v>84731</v>
      </c>
      <c r="B3596" s="350" t="s">
        <v>3439</v>
      </c>
      <c r="C3596" s="350" t="s">
        <v>274</v>
      </c>
    </row>
    <row r="3597" spans="1:3" x14ac:dyDescent="0.25">
      <c r="A3597" s="351">
        <v>84732</v>
      </c>
      <c r="B3597" s="350" t="s">
        <v>3440</v>
      </c>
      <c r="C3597" s="350" t="s">
        <v>274</v>
      </c>
    </row>
    <row r="3598" spans="1:3" x14ac:dyDescent="0.25">
      <c r="A3598" s="349">
        <v>8474</v>
      </c>
      <c r="B3598" s="350" t="s">
        <v>3441</v>
      </c>
      <c r="C3598" s="350" t="s">
        <v>274</v>
      </c>
    </row>
    <row r="3599" spans="1:3" x14ac:dyDescent="0.25">
      <c r="A3599" s="351">
        <v>84741</v>
      </c>
      <c r="B3599" s="350" t="s">
        <v>3442</v>
      </c>
      <c r="C3599" s="350" t="s">
        <v>274</v>
      </c>
    </row>
    <row r="3600" spans="1:3" x14ac:dyDescent="0.25">
      <c r="A3600" s="351">
        <v>84742</v>
      </c>
      <c r="B3600" s="350" t="s">
        <v>3443</v>
      </c>
      <c r="C3600" s="350" t="s">
        <v>274</v>
      </c>
    </row>
    <row r="3601" spans="1:3" x14ac:dyDescent="0.25">
      <c r="A3601" s="349">
        <v>8475</v>
      </c>
      <c r="B3601" s="350" t="s">
        <v>3444</v>
      </c>
      <c r="C3601" s="350" t="s">
        <v>274</v>
      </c>
    </row>
    <row r="3602" spans="1:3" x14ac:dyDescent="0.25">
      <c r="A3602" s="351">
        <v>84751</v>
      </c>
      <c r="B3602" s="350" t="s">
        <v>3445</v>
      </c>
      <c r="C3602" s="350" t="s">
        <v>274</v>
      </c>
    </row>
    <row r="3603" spans="1:3" x14ac:dyDescent="0.25">
      <c r="A3603" s="351">
        <v>84752</v>
      </c>
      <c r="B3603" s="350" t="s">
        <v>3446</v>
      </c>
      <c r="C3603" s="350" t="s">
        <v>274</v>
      </c>
    </row>
    <row r="3604" spans="1:3" x14ac:dyDescent="0.25">
      <c r="A3604" s="349">
        <v>8476</v>
      </c>
      <c r="B3604" s="350" t="s">
        <v>3447</v>
      </c>
      <c r="C3604" s="350" t="s">
        <v>1165</v>
      </c>
    </row>
    <row r="3605" spans="1:3" x14ac:dyDescent="0.25">
      <c r="A3605" s="351">
        <v>84761</v>
      </c>
      <c r="B3605" s="350" t="s">
        <v>3448</v>
      </c>
      <c r="C3605" s="350" t="s">
        <v>985</v>
      </c>
    </row>
    <row r="3606" spans="1:3" x14ac:dyDescent="0.25">
      <c r="A3606" s="351">
        <v>84762</v>
      </c>
      <c r="B3606" s="350" t="s">
        <v>3448</v>
      </c>
      <c r="C3606" s="350" t="s">
        <v>917</v>
      </c>
    </row>
    <row r="3607" spans="1:3" x14ac:dyDescent="0.25">
      <c r="A3607" s="349">
        <v>8477</v>
      </c>
      <c r="B3607" s="350" t="s">
        <v>3449</v>
      </c>
      <c r="C3607" s="350" t="s">
        <v>1165</v>
      </c>
    </row>
    <row r="3608" spans="1:3" x14ac:dyDescent="0.25">
      <c r="A3608" s="351">
        <v>84771</v>
      </c>
      <c r="B3608" s="350" t="s">
        <v>3450</v>
      </c>
      <c r="C3608" s="350" t="s">
        <v>985</v>
      </c>
    </row>
    <row r="3609" spans="1:3" x14ac:dyDescent="0.25">
      <c r="A3609" s="351">
        <v>84772</v>
      </c>
      <c r="B3609" s="350" t="s">
        <v>3451</v>
      </c>
      <c r="C3609" s="350" t="s">
        <v>917</v>
      </c>
    </row>
    <row r="3610" spans="1:3" x14ac:dyDescent="0.25">
      <c r="A3610" s="349">
        <v>85</v>
      </c>
      <c r="B3610" s="350" t="s">
        <v>3452</v>
      </c>
      <c r="C3610" s="350" t="s">
        <v>274</v>
      </c>
    </row>
    <row r="3611" spans="1:3" x14ac:dyDescent="0.25">
      <c r="A3611" s="349">
        <v>851</v>
      </c>
      <c r="B3611" s="350" t="s">
        <v>3453</v>
      </c>
      <c r="C3611" s="350" t="s">
        <v>274</v>
      </c>
    </row>
    <row r="3612" spans="1:3" x14ac:dyDescent="0.25">
      <c r="A3612" s="349">
        <v>8511</v>
      </c>
      <c r="B3612" s="350" t="s">
        <v>1078</v>
      </c>
      <c r="C3612" s="350" t="s">
        <v>274</v>
      </c>
    </row>
    <row r="3613" spans="1:3" x14ac:dyDescent="0.25">
      <c r="A3613" s="351">
        <v>85111</v>
      </c>
      <c r="B3613" s="350" t="s">
        <v>2455</v>
      </c>
      <c r="C3613" s="350" t="s">
        <v>274</v>
      </c>
    </row>
    <row r="3614" spans="1:3" x14ac:dyDescent="0.25">
      <c r="A3614" s="349">
        <v>8512</v>
      </c>
      <c r="B3614" s="350" t="s">
        <v>1079</v>
      </c>
      <c r="C3614" s="350" t="s">
        <v>274</v>
      </c>
    </row>
    <row r="3615" spans="1:3" x14ac:dyDescent="0.25">
      <c r="A3615" s="351">
        <v>85121</v>
      </c>
      <c r="B3615" s="350" t="s">
        <v>1079</v>
      </c>
      <c r="C3615" s="350" t="s">
        <v>274</v>
      </c>
    </row>
    <row r="3616" spans="1:3" x14ac:dyDescent="0.25">
      <c r="A3616" s="349">
        <v>852</v>
      </c>
      <c r="B3616" s="350" t="s">
        <v>3454</v>
      </c>
      <c r="C3616" s="350" t="s">
        <v>274</v>
      </c>
    </row>
    <row r="3617" spans="1:3" x14ac:dyDescent="0.25">
      <c r="A3617" s="349">
        <v>8521</v>
      </c>
      <c r="B3617" s="350" t="s">
        <v>1084</v>
      </c>
      <c r="C3617" s="350" t="s">
        <v>274</v>
      </c>
    </row>
    <row r="3618" spans="1:3" x14ac:dyDescent="0.25">
      <c r="A3618" s="351">
        <v>85212</v>
      </c>
      <c r="B3618" s="350" t="s">
        <v>1084</v>
      </c>
      <c r="C3618" s="350" t="s">
        <v>274</v>
      </c>
    </row>
    <row r="3619" spans="1:3" x14ac:dyDescent="0.25">
      <c r="A3619" s="349">
        <v>8522</v>
      </c>
      <c r="B3619" s="350" t="s">
        <v>1085</v>
      </c>
      <c r="C3619" s="350" t="s">
        <v>274</v>
      </c>
    </row>
    <row r="3620" spans="1:3" x14ac:dyDescent="0.25">
      <c r="A3620" s="351">
        <v>85222</v>
      </c>
      <c r="B3620" s="350" t="s">
        <v>1085</v>
      </c>
      <c r="C3620" s="350" t="s">
        <v>274</v>
      </c>
    </row>
    <row r="3621" spans="1:3" x14ac:dyDescent="0.25">
      <c r="A3621" s="349">
        <v>853</v>
      </c>
      <c r="B3621" s="350" t="s">
        <v>3455</v>
      </c>
      <c r="C3621" s="350" t="s">
        <v>274</v>
      </c>
    </row>
    <row r="3622" spans="1:3" x14ac:dyDescent="0.25">
      <c r="A3622" s="349">
        <v>8531</v>
      </c>
      <c r="B3622" s="350" t="s">
        <v>1087</v>
      </c>
      <c r="C3622" s="350" t="s">
        <v>274</v>
      </c>
    </row>
    <row r="3623" spans="1:3" x14ac:dyDescent="0.25">
      <c r="A3623" s="351">
        <v>85311</v>
      </c>
      <c r="B3623" s="350" t="s">
        <v>1088</v>
      </c>
      <c r="C3623" s="350" t="s">
        <v>274</v>
      </c>
    </row>
    <row r="3624" spans="1:3" x14ac:dyDescent="0.25">
      <c r="A3624" s="351">
        <v>85312</v>
      </c>
      <c r="B3624" s="350" t="s">
        <v>1089</v>
      </c>
      <c r="C3624" s="350" t="s">
        <v>274</v>
      </c>
    </row>
    <row r="3625" spans="1:3" x14ac:dyDescent="0.25">
      <c r="A3625" s="349">
        <v>8532</v>
      </c>
      <c r="B3625" s="350" t="s">
        <v>1090</v>
      </c>
      <c r="C3625" s="350" t="s">
        <v>274</v>
      </c>
    </row>
    <row r="3626" spans="1:3" x14ac:dyDescent="0.25">
      <c r="A3626" s="351">
        <v>85321</v>
      </c>
      <c r="B3626" s="350" t="s">
        <v>1091</v>
      </c>
      <c r="C3626" s="350" t="s">
        <v>274</v>
      </c>
    </row>
    <row r="3627" spans="1:3" x14ac:dyDescent="0.25">
      <c r="A3627" s="351">
        <v>85322</v>
      </c>
      <c r="B3627" s="350" t="s">
        <v>1092</v>
      </c>
      <c r="C3627" s="350" t="s">
        <v>274</v>
      </c>
    </row>
    <row r="3628" spans="1:3" x14ac:dyDescent="0.25">
      <c r="A3628" s="349">
        <v>854</v>
      </c>
      <c r="B3628" s="350" t="s">
        <v>3456</v>
      </c>
      <c r="C3628" s="350" t="s">
        <v>274</v>
      </c>
    </row>
    <row r="3629" spans="1:3" x14ac:dyDescent="0.25">
      <c r="A3629" s="349">
        <v>8541</v>
      </c>
      <c r="B3629" s="350" t="s">
        <v>1094</v>
      </c>
      <c r="C3629" s="350" t="s">
        <v>274</v>
      </c>
    </row>
    <row r="3630" spans="1:3" x14ac:dyDescent="0.25">
      <c r="A3630" s="351">
        <v>85411</v>
      </c>
      <c r="B3630" s="350" t="s">
        <v>1095</v>
      </c>
      <c r="C3630" s="350" t="s">
        <v>274</v>
      </c>
    </row>
    <row r="3631" spans="1:3" x14ac:dyDescent="0.25">
      <c r="A3631" s="351">
        <v>85412</v>
      </c>
      <c r="B3631" s="350" t="s">
        <v>1096</v>
      </c>
      <c r="C3631" s="350" t="s">
        <v>274</v>
      </c>
    </row>
    <row r="3632" spans="1:3" x14ac:dyDescent="0.25">
      <c r="A3632" s="349">
        <v>8542</v>
      </c>
      <c r="B3632" s="350" t="s">
        <v>1097</v>
      </c>
      <c r="C3632" s="350" t="s">
        <v>274</v>
      </c>
    </row>
    <row r="3633" spans="1:3" x14ac:dyDescent="0.25">
      <c r="A3633" s="351">
        <v>85421</v>
      </c>
      <c r="B3633" s="350" t="s">
        <v>1098</v>
      </c>
      <c r="C3633" s="350" t="s">
        <v>274</v>
      </c>
    </row>
    <row r="3634" spans="1:3" x14ac:dyDescent="0.25">
      <c r="A3634" s="351">
        <v>85422</v>
      </c>
      <c r="B3634" s="350" t="s">
        <v>1099</v>
      </c>
      <c r="C3634" s="350" t="s">
        <v>274</v>
      </c>
    </row>
    <row r="3635" spans="1:3" x14ac:dyDescent="0.25">
      <c r="A3635" s="349">
        <v>89</v>
      </c>
      <c r="B3635" s="350" t="s">
        <v>3457</v>
      </c>
      <c r="C3635" s="350" t="s">
        <v>274</v>
      </c>
    </row>
    <row r="3636" spans="1:3" x14ac:dyDescent="0.25">
      <c r="A3636" s="349">
        <v>891</v>
      </c>
      <c r="B3636" s="350" t="s">
        <v>3457</v>
      </c>
      <c r="C3636" s="350" t="s">
        <v>274</v>
      </c>
    </row>
    <row r="3637" spans="1:3" x14ac:dyDescent="0.25">
      <c r="A3637" s="349">
        <v>8911</v>
      </c>
      <c r="B3637" s="350" t="s">
        <v>3457</v>
      </c>
      <c r="C3637" s="350" t="s">
        <v>274</v>
      </c>
    </row>
    <row r="3638" spans="1:3" x14ac:dyDescent="0.25">
      <c r="A3638" s="351">
        <v>89111</v>
      </c>
      <c r="B3638" s="350" t="s">
        <v>3457</v>
      </c>
      <c r="C3638" s="350" t="s">
        <v>274</v>
      </c>
    </row>
    <row r="3639" spans="1:3" x14ac:dyDescent="0.25">
      <c r="A3639" s="349">
        <v>9</v>
      </c>
      <c r="B3639" s="350" t="s">
        <v>3458</v>
      </c>
      <c r="C3639" s="350" t="s">
        <v>274</v>
      </c>
    </row>
    <row r="3640" spans="1:3" x14ac:dyDescent="0.25">
      <c r="A3640" s="349">
        <v>91</v>
      </c>
      <c r="B3640" s="350" t="s">
        <v>3459</v>
      </c>
      <c r="C3640" s="350" t="s">
        <v>274</v>
      </c>
    </row>
    <row r="3641" spans="1:3" x14ac:dyDescent="0.25">
      <c r="A3641" s="349">
        <v>911</v>
      </c>
      <c r="B3641" s="350" t="s">
        <v>3458</v>
      </c>
      <c r="C3641" s="350" t="s">
        <v>274</v>
      </c>
    </row>
    <row r="3642" spans="1:3" x14ac:dyDescent="0.25">
      <c r="A3642" s="349">
        <v>9111</v>
      </c>
      <c r="B3642" s="350" t="s">
        <v>3460</v>
      </c>
      <c r="C3642" s="350" t="s">
        <v>274</v>
      </c>
    </row>
    <row r="3643" spans="1:3" x14ac:dyDescent="0.25">
      <c r="A3643" s="351">
        <v>91111</v>
      </c>
      <c r="B3643" s="350" t="s">
        <v>3461</v>
      </c>
      <c r="C3643" s="350" t="s">
        <v>274</v>
      </c>
    </row>
    <row r="3644" spans="1:3" x14ac:dyDescent="0.25">
      <c r="A3644" s="351">
        <v>91112</v>
      </c>
      <c r="B3644" s="350" t="s">
        <v>3462</v>
      </c>
      <c r="C3644" s="350" t="s">
        <v>274</v>
      </c>
    </row>
    <row r="3645" spans="1:3" x14ac:dyDescent="0.25">
      <c r="A3645" s="349">
        <v>9112</v>
      </c>
      <c r="B3645" s="350" t="s">
        <v>3463</v>
      </c>
      <c r="C3645" s="350" t="s">
        <v>274</v>
      </c>
    </row>
    <row r="3646" spans="1:3" x14ac:dyDescent="0.25">
      <c r="A3646" s="351">
        <v>91121</v>
      </c>
      <c r="B3646" s="350" t="s">
        <v>3464</v>
      </c>
      <c r="C3646" s="350" t="s">
        <v>274</v>
      </c>
    </row>
    <row r="3647" spans="1:3" x14ac:dyDescent="0.25">
      <c r="A3647" s="351">
        <v>91122</v>
      </c>
      <c r="B3647" s="350" t="s">
        <v>3465</v>
      </c>
      <c r="C3647" s="350" t="s">
        <v>274</v>
      </c>
    </row>
    <row r="3648" spans="1:3" x14ac:dyDescent="0.25">
      <c r="A3648" s="349">
        <v>912</v>
      </c>
      <c r="B3648" s="350" t="s">
        <v>3466</v>
      </c>
      <c r="C3648" s="350" t="s">
        <v>274</v>
      </c>
    </row>
    <row r="3649" spans="1:3" x14ac:dyDescent="0.25">
      <c r="A3649" s="349">
        <v>9121</v>
      </c>
      <c r="B3649" s="350" t="s">
        <v>3467</v>
      </c>
      <c r="C3649" s="350" t="s">
        <v>274</v>
      </c>
    </row>
    <row r="3650" spans="1:3" x14ac:dyDescent="0.25">
      <c r="A3650" s="351">
        <v>91211</v>
      </c>
      <c r="B3650" s="350" t="s">
        <v>3468</v>
      </c>
      <c r="C3650" s="350" t="s">
        <v>274</v>
      </c>
    </row>
    <row r="3651" spans="1:3" x14ac:dyDescent="0.25">
      <c r="A3651" s="349">
        <v>9122</v>
      </c>
      <c r="B3651" s="350" t="s">
        <v>3469</v>
      </c>
      <c r="C3651" s="350" t="s">
        <v>274</v>
      </c>
    </row>
    <row r="3652" spans="1:3" x14ac:dyDescent="0.25">
      <c r="A3652" s="351">
        <v>91221</v>
      </c>
      <c r="B3652" s="350" t="s">
        <v>3470</v>
      </c>
      <c r="C3652" s="350" t="s">
        <v>274</v>
      </c>
    </row>
    <row r="3653" spans="1:3" x14ac:dyDescent="0.25">
      <c r="A3653" s="349">
        <v>915</v>
      </c>
      <c r="B3653" s="350" t="s">
        <v>3471</v>
      </c>
      <c r="C3653" s="350" t="s">
        <v>274</v>
      </c>
    </row>
    <row r="3654" spans="1:3" x14ac:dyDescent="0.25">
      <c r="A3654" s="349">
        <v>9151</v>
      </c>
      <c r="B3654" s="350" t="s">
        <v>3472</v>
      </c>
      <c r="C3654" s="350" t="s">
        <v>274</v>
      </c>
    </row>
    <row r="3655" spans="1:3" x14ac:dyDescent="0.25">
      <c r="A3655" s="351">
        <v>91511</v>
      </c>
      <c r="B3655" s="350" t="s">
        <v>3473</v>
      </c>
      <c r="C3655" s="350" t="s">
        <v>274</v>
      </c>
    </row>
    <row r="3656" spans="1:3" x14ac:dyDescent="0.25">
      <c r="A3656" s="351">
        <v>91512</v>
      </c>
      <c r="B3656" s="350" t="s">
        <v>3474</v>
      </c>
      <c r="C3656" s="350" t="s">
        <v>274</v>
      </c>
    </row>
    <row r="3657" spans="1:3" x14ac:dyDescent="0.25">
      <c r="A3657" s="349">
        <v>9152</v>
      </c>
      <c r="B3657" s="350" t="s">
        <v>3475</v>
      </c>
      <c r="C3657" s="350" t="s">
        <v>274</v>
      </c>
    </row>
    <row r="3658" spans="1:3" x14ac:dyDescent="0.25">
      <c r="A3658" s="351">
        <v>91521</v>
      </c>
      <c r="B3658" s="350" t="s">
        <v>3476</v>
      </c>
      <c r="C3658" s="350" t="s">
        <v>274</v>
      </c>
    </row>
    <row r="3659" spans="1:3" x14ac:dyDescent="0.25">
      <c r="A3659" s="351">
        <v>91522</v>
      </c>
      <c r="B3659" s="350" t="s">
        <v>3477</v>
      </c>
      <c r="C3659" s="350" t="s">
        <v>274</v>
      </c>
    </row>
    <row r="3660" spans="1:3" x14ac:dyDescent="0.25">
      <c r="A3660" s="349">
        <v>92</v>
      </c>
      <c r="B3660" s="350" t="s">
        <v>3478</v>
      </c>
      <c r="C3660" s="350" t="s">
        <v>274</v>
      </c>
    </row>
    <row r="3661" spans="1:3" x14ac:dyDescent="0.25">
      <c r="A3661" s="349">
        <v>921</v>
      </c>
      <c r="B3661" s="350" t="s">
        <v>3479</v>
      </c>
      <c r="C3661" s="350" t="s">
        <v>274</v>
      </c>
    </row>
    <row r="3662" spans="1:3" x14ac:dyDescent="0.25">
      <c r="A3662" s="349">
        <v>9211</v>
      </c>
      <c r="B3662" s="350" t="s">
        <v>3480</v>
      </c>
      <c r="C3662" s="350" t="s">
        <v>274</v>
      </c>
    </row>
    <row r="3663" spans="1:3" x14ac:dyDescent="0.25">
      <c r="A3663" s="351">
        <v>92111</v>
      </c>
      <c r="B3663" s="350" t="s">
        <v>3481</v>
      </c>
      <c r="C3663" s="350" t="s">
        <v>274</v>
      </c>
    </row>
    <row r="3664" spans="1:3" x14ac:dyDescent="0.25">
      <c r="A3664" s="349">
        <v>9212</v>
      </c>
      <c r="B3664" s="350" t="s">
        <v>3482</v>
      </c>
      <c r="C3664" s="350" t="s">
        <v>274</v>
      </c>
    </row>
    <row r="3665" spans="1:3" x14ac:dyDescent="0.25">
      <c r="A3665" s="351">
        <v>92121</v>
      </c>
      <c r="B3665" s="350" t="s">
        <v>3482</v>
      </c>
      <c r="C3665" s="350" t="s">
        <v>274</v>
      </c>
    </row>
    <row r="3666" spans="1:3" x14ac:dyDescent="0.25">
      <c r="A3666" s="349">
        <v>9213</v>
      </c>
      <c r="B3666" s="350" t="s">
        <v>3483</v>
      </c>
      <c r="C3666" s="350" t="s">
        <v>274</v>
      </c>
    </row>
    <row r="3667" spans="1:3" x14ac:dyDescent="0.25">
      <c r="A3667" s="351">
        <v>92131</v>
      </c>
      <c r="B3667" s="350" t="s">
        <v>3483</v>
      </c>
      <c r="C3667" s="350" t="s">
        <v>274</v>
      </c>
    </row>
    <row r="3668" spans="1:3" x14ac:dyDescent="0.25">
      <c r="A3668" s="349">
        <v>922</v>
      </c>
      <c r="B3668" s="350" t="s">
        <v>3484</v>
      </c>
      <c r="C3668" s="350" t="s">
        <v>274</v>
      </c>
    </row>
    <row r="3669" spans="1:3" x14ac:dyDescent="0.25">
      <c r="A3669" s="349">
        <v>9221</v>
      </c>
      <c r="B3669" s="350" t="s">
        <v>3485</v>
      </c>
      <c r="C3669" s="350" t="s">
        <v>274</v>
      </c>
    </row>
    <row r="3670" spans="1:3" x14ac:dyDescent="0.25">
      <c r="A3670" s="351">
        <v>92211</v>
      </c>
      <c r="B3670" s="350" t="s">
        <v>3486</v>
      </c>
      <c r="C3670" s="350" t="s">
        <v>274</v>
      </c>
    </row>
    <row r="3671" spans="1:3" x14ac:dyDescent="0.25">
      <c r="A3671" s="351">
        <v>92212</v>
      </c>
      <c r="B3671" s="350" t="s">
        <v>3487</v>
      </c>
      <c r="C3671" s="350" t="s">
        <v>274</v>
      </c>
    </row>
    <row r="3672" spans="1:3" x14ac:dyDescent="0.25">
      <c r="A3672" s="351">
        <v>92213</v>
      </c>
      <c r="B3672" s="350" t="s">
        <v>3488</v>
      </c>
      <c r="C3672" s="350" t="s">
        <v>274</v>
      </c>
    </row>
    <row r="3673" spans="1:3" x14ac:dyDescent="0.25">
      <c r="A3673" s="349">
        <v>9222</v>
      </c>
      <c r="B3673" s="350" t="s">
        <v>3489</v>
      </c>
      <c r="C3673" s="350" t="s">
        <v>274</v>
      </c>
    </row>
    <row r="3674" spans="1:3" x14ac:dyDescent="0.25">
      <c r="A3674" s="351">
        <v>92221</v>
      </c>
      <c r="B3674" s="350" t="s">
        <v>3490</v>
      </c>
      <c r="C3674" s="350" t="s">
        <v>274</v>
      </c>
    </row>
    <row r="3675" spans="1:3" x14ac:dyDescent="0.25">
      <c r="A3675" s="351">
        <v>92222</v>
      </c>
      <c r="B3675" s="350" t="s">
        <v>3491</v>
      </c>
      <c r="C3675" s="350" t="s">
        <v>274</v>
      </c>
    </row>
    <row r="3676" spans="1:3" x14ac:dyDescent="0.25">
      <c r="A3676" s="351">
        <v>92223</v>
      </c>
      <c r="B3676" s="350" t="s">
        <v>3492</v>
      </c>
      <c r="C3676" s="350" t="s">
        <v>274</v>
      </c>
    </row>
    <row r="3677" spans="1:3" x14ac:dyDescent="0.25">
      <c r="A3677" s="349">
        <v>96</v>
      </c>
      <c r="B3677" s="350" t="s">
        <v>3493</v>
      </c>
      <c r="C3677" s="350" t="s">
        <v>274</v>
      </c>
    </row>
    <row r="3678" spans="1:3" x14ac:dyDescent="0.25">
      <c r="A3678" s="349">
        <v>961</v>
      </c>
      <c r="B3678" s="350" t="s">
        <v>3494</v>
      </c>
      <c r="C3678" s="350" t="s">
        <v>274</v>
      </c>
    </row>
    <row r="3679" spans="1:3" x14ac:dyDescent="0.25">
      <c r="A3679" s="349">
        <v>9611</v>
      </c>
      <c r="B3679" s="350" t="s">
        <v>1124</v>
      </c>
      <c r="C3679" s="350" t="s">
        <v>274</v>
      </c>
    </row>
    <row r="3680" spans="1:3" x14ac:dyDescent="0.25">
      <c r="A3680" s="351">
        <v>96111</v>
      </c>
      <c r="B3680" s="350" t="s">
        <v>1125</v>
      </c>
      <c r="C3680" s="350" t="s">
        <v>274</v>
      </c>
    </row>
    <row r="3681" spans="1:3" x14ac:dyDescent="0.25">
      <c r="A3681" s="351">
        <v>96112</v>
      </c>
      <c r="B3681" s="350" t="s">
        <v>1126</v>
      </c>
      <c r="C3681" s="350" t="s">
        <v>274</v>
      </c>
    </row>
    <row r="3682" spans="1:3" x14ac:dyDescent="0.25">
      <c r="A3682" s="351">
        <v>96113</v>
      </c>
      <c r="B3682" s="350" t="s">
        <v>1127</v>
      </c>
      <c r="C3682" s="350" t="s">
        <v>274</v>
      </c>
    </row>
    <row r="3683" spans="1:3" x14ac:dyDescent="0.25">
      <c r="A3683" s="351">
        <v>96114</v>
      </c>
      <c r="B3683" s="350" t="s">
        <v>1128</v>
      </c>
      <c r="C3683" s="350" t="s">
        <v>274</v>
      </c>
    </row>
    <row r="3684" spans="1:3" x14ac:dyDescent="0.25">
      <c r="A3684" s="351">
        <v>96115</v>
      </c>
      <c r="B3684" s="350" t="s">
        <v>1129</v>
      </c>
      <c r="C3684" s="350" t="s">
        <v>274</v>
      </c>
    </row>
    <row r="3685" spans="1:3" x14ac:dyDescent="0.25">
      <c r="A3685" s="351">
        <v>96116</v>
      </c>
      <c r="B3685" s="350" t="s">
        <v>1130</v>
      </c>
      <c r="C3685" s="350" t="s">
        <v>1131</v>
      </c>
    </row>
    <row r="3686" spans="1:3" x14ac:dyDescent="0.25">
      <c r="A3686" s="351">
        <v>96119</v>
      </c>
      <c r="B3686" s="350" t="s">
        <v>1132</v>
      </c>
      <c r="C3686" s="350" t="s">
        <v>274</v>
      </c>
    </row>
    <row r="3687" spans="1:3" x14ac:dyDescent="0.25">
      <c r="A3687" s="349">
        <v>9612</v>
      </c>
      <c r="B3687" s="350" t="s">
        <v>1133</v>
      </c>
      <c r="C3687" s="350" t="s">
        <v>274</v>
      </c>
    </row>
    <row r="3688" spans="1:3" x14ac:dyDescent="0.25">
      <c r="A3688" s="351">
        <v>96121</v>
      </c>
      <c r="B3688" s="350" t="s">
        <v>1134</v>
      </c>
      <c r="C3688" s="350" t="s">
        <v>274</v>
      </c>
    </row>
    <row r="3689" spans="1:3" x14ac:dyDescent="0.25">
      <c r="A3689" s="351">
        <v>96122</v>
      </c>
      <c r="B3689" s="350" t="s">
        <v>1135</v>
      </c>
      <c r="C3689" s="350" t="s">
        <v>274</v>
      </c>
    </row>
    <row r="3690" spans="1:3" x14ac:dyDescent="0.25">
      <c r="A3690" s="351">
        <v>96123</v>
      </c>
      <c r="B3690" s="350" t="s">
        <v>1136</v>
      </c>
      <c r="C3690" s="350" t="s">
        <v>274</v>
      </c>
    </row>
    <row r="3691" spans="1:3" x14ac:dyDescent="0.25">
      <c r="A3691" s="351">
        <v>96124</v>
      </c>
      <c r="B3691" s="350" t="s">
        <v>1137</v>
      </c>
      <c r="C3691" s="350" t="s">
        <v>274</v>
      </c>
    </row>
    <row r="3692" spans="1:3" x14ac:dyDescent="0.25">
      <c r="A3692" s="349">
        <v>9613</v>
      </c>
      <c r="B3692" s="350" t="s">
        <v>1138</v>
      </c>
      <c r="C3692" s="350" t="s">
        <v>274</v>
      </c>
    </row>
    <row r="3693" spans="1:3" x14ac:dyDescent="0.25">
      <c r="A3693" s="351">
        <v>96131</v>
      </c>
      <c r="B3693" s="350" t="s">
        <v>1139</v>
      </c>
      <c r="C3693" s="350" t="s">
        <v>274</v>
      </c>
    </row>
    <row r="3694" spans="1:3" x14ac:dyDescent="0.25">
      <c r="A3694" s="351">
        <v>96132</v>
      </c>
      <c r="B3694" s="350" t="s">
        <v>1140</v>
      </c>
      <c r="C3694" s="350" t="s">
        <v>274</v>
      </c>
    </row>
    <row r="3695" spans="1:3" x14ac:dyDescent="0.25">
      <c r="A3695" s="351">
        <v>96133</v>
      </c>
      <c r="B3695" s="350" t="s">
        <v>1141</v>
      </c>
      <c r="C3695" s="350" t="s">
        <v>274</v>
      </c>
    </row>
    <row r="3696" spans="1:3" x14ac:dyDescent="0.25">
      <c r="A3696" s="351">
        <v>96134</v>
      </c>
      <c r="B3696" s="350" t="s">
        <v>1142</v>
      </c>
      <c r="C3696" s="350" t="s">
        <v>274</v>
      </c>
    </row>
    <row r="3697" spans="1:3" x14ac:dyDescent="0.25">
      <c r="A3697" s="351">
        <v>96135</v>
      </c>
      <c r="B3697" s="350" t="s">
        <v>1143</v>
      </c>
      <c r="C3697" s="350" t="s">
        <v>274</v>
      </c>
    </row>
    <row r="3698" spans="1:3" x14ac:dyDescent="0.25">
      <c r="A3698" s="349">
        <v>9614</v>
      </c>
      <c r="B3698" s="350" t="s">
        <v>1144</v>
      </c>
      <c r="C3698" s="350" t="s">
        <v>274</v>
      </c>
    </row>
    <row r="3699" spans="1:3" x14ac:dyDescent="0.25">
      <c r="A3699" s="351">
        <v>96141</v>
      </c>
      <c r="B3699" s="350" t="s">
        <v>1145</v>
      </c>
      <c r="C3699" s="350" t="s">
        <v>274</v>
      </c>
    </row>
    <row r="3700" spans="1:3" x14ac:dyDescent="0.25">
      <c r="A3700" s="351">
        <v>96142</v>
      </c>
      <c r="B3700" s="350" t="s">
        <v>1146</v>
      </c>
      <c r="C3700" s="350" t="s">
        <v>274</v>
      </c>
    </row>
    <row r="3701" spans="1:3" x14ac:dyDescent="0.25">
      <c r="A3701" s="351">
        <v>96143</v>
      </c>
      <c r="B3701" s="350" t="s">
        <v>1147</v>
      </c>
      <c r="C3701" s="350" t="s">
        <v>274</v>
      </c>
    </row>
    <row r="3702" spans="1:3" x14ac:dyDescent="0.25">
      <c r="A3702" s="351">
        <v>96145</v>
      </c>
      <c r="B3702" s="350" t="s">
        <v>1148</v>
      </c>
      <c r="C3702" s="350" t="s">
        <v>274</v>
      </c>
    </row>
    <row r="3703" spans="1:3" x14ac:dyDescent="0.25">
      <c r="A3703" s="351">
        <v>96146</v>
      </c>
      <c r="B3703" s="350" t="s">
        <v>1149</v>
      </c>
      <c r="C3703" s="350" t="s">
        <v>274</v>
      </c>
    </row>
    <row r="3704" spans="1:3" x14ac:dyDescent="0.25">
      <c r="A3704" s="351">
        <v>96147</v>
      </c>
      <c r="B3704" s="350" t="s">
        <v>1150</v>
      </c>
      <c r="C3704" s="350" t="s">
        <v>274</v>
      </c>
    </row>
    <row r="3705" spans="1:3" x14ac:dyDescent="0.25">
      <c r="A3705" s="351">
        <v>96148</v>
      </c>
      <c r="B3705" s="350" t="s">
        <v>1151</v>
      </c>
      <c r="C3705" s="350" t="s">
        <v>274</v>
      </c>
    </row>
    <row r="3706" spans="1:3" x14ac:dyDescent="0.25">
      <c r="A3706" s="349">
        <v>9615</v>
      </c>
      <c r="B3706" s="350" t="s">
        <v>1152</v>
      </c>
      <c r="C3706" s="350" t="s">
        <v>274</v>
      </c>
    </row>
    <row r="3707" spans="1:3" x14ac:dyDescent="0.25">
      <c r="A3707" s="351">
        <v>96151</v>
      </c>
      <c r="B3707" s="350" t="s">
        <v>1153</v>
      </c>
      <c r="C3707" s="350" t="s">
        <v>274</v>
      </c>
    </row>
    <row r="3708" spans="1:3" x14ac:dyDescent="0.25">
      <c r="A3708" s="351">
        <v>96152</v>
      </c>
      <c r="B3708" s="350" t="s">
        <v>1154</v>
      </c>
      <c r="C3708" s="350" t="s">
        <v>274</v>
      </c>
    </row>
    <row r="3709" spans="1:3" x14ac:dyDescent="0.25">
      <c r="A3709" s="349">
        <v>9616</v>
      </c>
      <c r="B3709" s="350" t="s">
        <v>1155</v>
      </c>
      <c r="C3709" s="350" t="s">
        <v>274</v>
      </c>
    </row>
    <row r="3710" spans="1:3" x14ac:dyDescent="0.25">
      <c r="A3710" s="351">
        <v>96161</v>
      </c>
      <c r="B3710" s="350" t="s">
        <v>1156</v>
      </c>
      <c r="C3710" s="350" t="s">
        <v>274</v>
      </c>
    </row>
    <row r="3711" spans="1:3" x14ac:dyDescent="0.25">
      <c r="A3711" s="351">
        <v>96162</v>
      </c>
      <c r="B3711" s="350" t="s">
        <v>1157</v>
      </c>
      <c r="C3711" s="350" t="s">
        <v>274</v>
      </c>
    </row>
    <row r="3712" spans="1:3" x14ac:dyDescent="0.25">
      <c r="A3712" s="351">
        <v>96163</v>
      </c>
      <c r="B3712" s="350" t="s">
        <v>1158</v>
      </c>
      <c r="C3712" s="350" t="s">
        <v>274</v>
      </c>
    </row>
    <row r="3713" spans="1:3" x14ac:dyDescent="0.25">
      <c r="A3713" s="349">
        <v>962</v>
      </c>
      <c r="B3713" s="350" t="s">
        <v>3495</v>
      </c>
      <c r="C3713" s="350" t="s">
        <v>274</v>
      </c>
    </row>
    <row r="3714" spans="1:3" x14ac:dyDescent="0.25">
      <c r="A3714" s="349">
        <v>9621</v>
      </c>
      <c r="B3714" s="350" t="s">
        <v>3496</v>
      </c>
      <c r="C3714" s="350" t="s">
        <v>274</v>
      </c>
    </row>
    <row r="3715" spans="1:3" x14ac:dyDescent="0.25">
      <c r="A3715" s="351">
        <v>96211</v>
      </c>
      <c r="B3715" s="350" t="s">
        <v>71</v>
      </c>
      <c r="C3715" s="350" t="s">
        <v>274</v>
      </c>
    </row>
    <row r="3716" spans="1:3" x14ac:dyDescent="0.25">
      <c r="A3716" s="351">
        <v>96212</v>
      </c>
      <c r="B3716" s="350" t="s">
        <v>1160</v>
      </c>
      <c r="C3716" s="350" t="s">
        <v>274</v>
      </c>
    </row>
    <row r="3717" spans="1:3" x14ac:dyDescent="0.25">
      <c r="A3717" s="349">
        <v>9622</v>
      </c>
      <c r="B3717" s="350" t="s">
        <v>3497</v>
      </c>
      <c r="C3717" s="350" t="s">
        <v>274</v>
      </c>
    </row>
    <row r="3718" spans="1:3" x14ac:dyDescent="0.25">
      <c r="A3718" s="351">
        <v>96221</v>
      </c>
      <c r="B3718" s="350" t="s">
        <v>1161</v>
      </c>
      <c r="C3718" s="350" t="s">
        <v>274</v>
      </c>
    </row>
    <row r="3719" spans="1:3" x14ac:dyDescent="0.25">
      <c r="A3719" s="349">
        <v>9623</v>
      </c>
      <c r="B3719" s="350" t="s">
        <v>3498</v>
      </c>
      <c r="C3719" s="350" t="s">
        <v>274</v>
      </c>
    </row>
    <row r="3720" spans="1:3" x14ac:dyDescent="0.25">
      <c r="A3720" s="351">
        <v>96232</v>
      </c>
      <c r="B3720" s="350" t="s">
        <v>1163</v>
      </c>
      <c r="C3720" s="350" t="s">
        <v>274</v>
      </c>
    </row>
    <row r="3721" spans="1:3" x14ac:dyDescent="0.25">
      <c r="A3721" s="349">
        <v>963</v>
      </c>
      <c r="B3721" s="350" t="s">
        <v>3499</v>
      </c>
      <c r="C3721" s="350" t="s">
        <v>274</v>
      </c>
    </row>
    <row r="3722" spans="1:3" x14ac:dyDescent="0.25">
      <c r="A3722" s="349">
        <v>9631</v>
      </c>
      <c r="B3722" s="350" t="s">
        <v>2670</v>
      </c>
      <c r="C3722" s="350" t="s">
        <v>274</v>
      </c>
    </row>
    <row r="3723" spans="1:3" x14ac:dyDescent="0.25">
      <c r="A3723" s="351">
        <v>96311</v>
      </c>
      <c r="B3723" s="350" t="s">
        <v>2672</v>
      </c>
      <c r="C3723" s="350" t="s">
        <v>274</v>
      </c>
    </row>
    <row r="3724" spans="1:3" x14ac:dyDescent="0.25">
      <c r="A3724" s="351">
        <v>96312</v>
      </c>
      <c r="B3724" s="350" t="s">
        <v>2675</v>
      </c>
      <c r="C3724" s="350" t="s">
        <v>274</v>
      </c>
    </row>
    <row r="3725" spans="1:3" x14ac:dyDescent="0.25">
      <c r="A3725" s="351">
        <v>96313</v>
      </c>
      <c r="B3725" s="350" t="s">
        <v>2673</v>
      </c>
      <c r="C3725" s="350" t="s">
        <v>274</v>
      </c>
    </row>
    <row r="3726" spans="1:3" x14ac:dyDescent="0.25">
      <c r="A3726" s="351">
        <v>96314</v>
      </c>
      <c r="B3726" s="350" t="s">
        <v>2676</v>
      </c>
      <c r="C3726" s="350" t="s">
        <v>274</v>
      </c>
    </row>
    <row r="3727" spans="1:3" x14ac:dyDescent="0.25">
      <c r="A3727" s="349">
        <v>9632</v>
      </c>
      <c r="B3727" s="350" t="s">
        <v>2677</v>
      </c>
      <c r="C3727" s="350" t="s">
        <v>274</v>
      </c>
    </row>
    <row r="3728" spans="1:3" x14ac:dyDescent="0.25">
      <c r="A3728" s="351">
        <v>96321</v>
      </c>
      <c r="B3728" s="350" t="s">
        <v>2678</v>
      </c>
      <c r="C3728" s="350" t="s">
        <v>274</v>
      </c>
    </row>
    <row r="3729" spans="1:3" x14ac:dyDescent="0.25">
      <c r="A3729" s="351">
        <v>96322</v>
      </c>
      <c r="B3729" s="350" t="s">
        <v>2679</v>
      </c>
      <c r="C3729" s="350" t="s">
        <v>274</v>
      </c>
    </row>
    <row r="3730" spans="1:3" x14ac:dyDescent="0.25">
      <c r="A3730" s="351">
        <v>96323</v>
      </c>
      <c r="B3730" s="350" t="s">
        <v>3500</v>
      </c>
      <c r="C3730" s="350" t="s">
        <v>274</v>
      </c>
    </row>
    <row r="3731" spans="1:3" x14ac:dyDescent="0.25">
      <c r="A3731" s="351">
        <v>96324</v>
      </c>
      <c r="B3731" s="350" t="s">
        <v>3501</v>
      </c>
      <c r="C3731" s="350" t="s">
        <v>274</v>
      </c>
    </row>
    <row r="3732" spans="1:3" x14ac:dyDescent="0.25">
      <c r="A3732" s="349">
        <v>9633</v>
      </c>
      <c r="B3732" s="350" t="s">
        <v>2684</v>
      </c>
      <c r="C3732" s="350" t="s">
        <v>274</v>
      </c>
    </row>
    <row r="3733" spans="1:3" x14ac:dyDescent="0.25">
      <c r="A3733" s="351">
        <v>96331</v>
      </c>
      <c r="B3733" s="350" t="s">
        <v>2685</v>
      </c>
      <c r="C3733" s="350" t="s">
        <v>274</v>
      </c>
    </row>
    <row r="3734" spans="1:3" x14ac:dyDescent="0.25">
      <c r="A3734" s="351">
        <v>96332</v>
      </c>
      <c r="B3734" s="350" t="s">
        <v>2690</v>
      </c>
      <c r="C3734" s="350" t="s">
        <v>274</v>
      </c>
    </row>
    <row r="3735" spans="1:3" x14ac:dyDescent="0.25">
      <c r="A3735" s="349">
        <v>9634</v>
      </c>
      <c r="B3735" s="350" t="s">
        <v>2695</v>
      </c>
      <c r="C3735" s="350" t="s">
        <v>274</v>
      </c>
    </row>
    <row r="3736" spans="1:3" x14ac:dyDescent="0.25">
      <c r="A3736" s="351">
        <v>96341</v>
      </c>
      <c r="B3736" s="350" t="s">
        <v>2696</v>
      </c>
      <c r="C3736" s="350" t="s">
        <v>274</v>
      </c>
    </row>
    <row r="3737" spans="1:3" x14ac:dyDescent="0.25">
      <c r="A3737" s="351">
        <v>96342</v>
      </c>
      <c r="B3737" s="350" t="s">
        <v>2700</v>
      </c>
      <c r="C3737" s="350" t="s">
        <v>274</v>
      </c>
    </row>
    <row r="3738" spans="1:3" x14ac:dyDescent="0.25">
      <c r="A3738" s="349">
        <v>9635</v>
      </c>
      <c r="B3738" s="350" t="s">
        <v>1183</v>
      </c>
      <c r="C3738" s="350" t="s">
        <v>274</v>
      </c>
    </row>
    <row r="3739" spans="1:3" x14ac:dyDescent="0.25">
      <c r="A3739" s="351">
        <v>96351</v>
      </c>
      <c r="B3739" s="350" t="s">
        <v>1184</v>
      </c>
      <c r="C3739" s="350" t="s">
        <v>274</v>
      </c>
    </row>
    <row r="3740" spans="1:3" x14ac:dyDescent="0.25">
      <c r="A3740" s="351">
        <v>96352</v>
      </c>
      <c r="B3740" s="350" t="s">
        <v>1185</v>
      </c>
      <c r="C3740" s="350" t="s">
        <v>274</v>
      </c>
    </row>
    <row r="3741" spans="1:3" x14ac:dyDescent="0.25">
      <c r="A3741" s="349">
        <v>9636</v>
      </c>
      <c r="B3741" s="350" t="s">
        <v>2704</v>
      </c>
      <c r="C3741" s="350" t="s">
        <v>274</v>
      </c>
    </row>
    <row r="3742" spans="1:3" x14ac:dyDescent="0.25">
      <c r="A3742" s="351">
        <v>96361</v>
      </c>
      <c r="B3742" s="350" t="s">
        <v>2705</v>
      </c>
      <c r="C3742" s="350" t="s">
        <v>1187</v>
      </c>
    </row>
    <row r="3743" spans="1:3" x14ac:dyDescent="0.25">
      <c r="A3743" s="351">
        <v>96362</v>
      </c>
      <c r="B3743" s="350" t="s">
        <v>2709</v>
      </c>
      <c r="C3743" s="350" t="s">
        <v>1187</v>
      </c>
    </row>
    <row r="3744" spans="1:3" x14ac:dyDescent="0.25">
      <c r="A3744" s="349">
        <v>9638</v>
      </c>
      <c r="B3744" s="350" t="s">
        <v>2207</v>
      </c>
      <c r="C3744" s="350" t="s">
        <v>274</v>
      </c>
    </row>
    <row r="3745" spans="1:3" x14ac:dyDescent="0.25">
      <c r="A3745" s="351">
        <v>96381</v>
      </c>
      <c r="B3745" s="350" t="s">
        <v>2713</v>
      </c>
      <c r="C3745" s="350" t="s">
        <v>274</v>
      </c>
    </row>
    <row r="3746" spans="1:3" x14ac:dyDescent="0.25">
      <c r="A3746" s="351">
        <v>96382</v>
      </c>
      <c r="B3746" s="350" t="s">
        <v>2717</v>
      </c>
      <c r="C3746" s="350" t="s">
        <v>274</v>
      </c>
    </row>
    <row r="3747" spans="1:3" x14ac:dyDescent="0.25">
      <c r="A3747" s="351">
        <v>96383</v>
      </c>
      <c r="B3747" s="350" t="s">
        <v>2714</v>
      </c>
      <c r="C3747" s="350" t="s">
        <v>274</v>
      </c>
    </row>
    <row r="3748" spans="1:3" x14ac:dyDescent="0.25">
      <c r="A3748" s="351">
        <v>96384</v>
      </c>
      <c r="B3748" s="350" t="s">
        <v>2718</v>
      </c>
      <c r="C3748" s="350" t="s">
        <v>274</v>
      </c>
    </row>
    <row r="3749" spans="1:3" x14ac:dyDescent="0.25">
      <c r="A3749" s="351">
        <v>96385</v>
      </c>
      <c r="B3749" s="350" t="s">
        <v>2715</v>
      </c>
      <c r="C3749" s="350" t="s">
        <v>1192</v>
      </c>
    </row>
    <row r="3750" spans="1:3" x14ac:dyDescent="0.25">
      <c r="A3750" s="351">
        <v>96386</v>
      </c>
      <c r="B3750" s="350" t="s">
        <v>3502</v>
      </c>
      <c r="C3750" s="350" t="s">
        <v>1199</v>
      </c>
    </row>
    <row r="3751" spans="1:3" x14ac:dyDescent="0.25">
      <c r="A3751" s="351">
        <v>96387</v>
      </c>
      <c r="B3751" s="350" t="s">
        <v>2716</v>
      </c>
      <c r="C3751" s="350" t="s">
        <v>1192</v>
      </c>
    </row>
    <row r="3752" spans="1:3" x14ac:dyDescent="0.25">
      <c r="A3752" s="351">
        <v>96388</v>
      </c>
      <c r="B3752" s="350" t="s">
        <v>2720</v>
      </c>
      <c r="C3752" s="350" t="s">
        <v>1192</v>
      </c>
    </row>
    <row r="3753" spans="1:3" x14ac:dyDescent="0.25">
      <c r="A3753" s="349">
        <v>964</v>
      </c>
      <c r="B3753" s="350" t="s">
        <v>3503</v>
      </c>
      <c r="C3753" s="350" t="s">
        <v>274</v>
      </c>
    </row>
    <row r="3754" spans="1:3" x14ac:dyDescent="0.25">
      <c r="A3754" s="349">
        <v>9641</v>
      </c>
      <c r="B3754" s="350" t="s">
        <v>2722</v>
      </c>
      <c r="C3754" s="350" t="s">
        <v>274</v>
      </c>
    </row>
    <row r="3755" spans="1:3" x14ac:dyDescent="0.25">
      <c r="A3755" s="351">
        <v>96412</v>
      </c>
      <c r="B3755" s="350" t="s">
        <v>2723</v>
      </c>
      <c r="C3755" s="350" t="s">
        <v>274</v>
      </c>
    </row>
    <row r="3756" spans="1:3" x14ac:dyDescent="0.25">
      <c r="A3756" s="351">
        <v>96413</v>
      </c>
      <c r="B3756" s="350" t="s">
        <v>2727</v>
      </c>
      <c r="C3756" s="350" t="s">
        <v>274</v>
      </c>
    </row>
    <row r="3757" spans="1:3" x14ac:dyDescent="0.25">
      <c r="A3757" s="351">
        <v>96414</v>
      </c>
      <c r="B3757" s="350" t="s">
        <v>2730</v>
      </c>
      <c r="C3757" s="350" t="s">
        <v>274</v>
      </c>
    </row>
    <row r="3758" spans="1:3" x14ac:dyDescent="0.25">
      <c r="A3758" s="351">
        <v>96415</v>
      </c>
      <c r="B3758" s="350" t="s">
        <v>2733</v>
      </c>
      <c r="C3758" s="350" t="s">
        <v>1544</v>
      </c>
    </row>
    <row r="3759" spans="1:3" x14ac:dyDescent="0.25">
      <c r="A3759" s="351">
        <v>96416</v>
      </c>
      <c r="B3759" s="350" t="s">
        <v>2736</v>
      </c>
      <c r="C3759" s="350" t="s">
        <v>274</v>
      </c>
    </row>
    <row r="3760" spans="1:3" x14ac:dyDescent="0.25">
      <c r="A3760" s="351">
        <v>96417</v>
      </c>
      <c r="B3760" s="350" t="s">
        <v>3504</v>
      </c>
      <c r="C3760" s="350" t="s">
        <v>274</v>
      </c>
    </row>
    <row r="3761" spans="1:3" x14ac:dyDescent="0.25">
      <c r="A3761" s="351">
        <v>96419</v>
      </c>
      <c r="B3761" s="350" t="s">
        <v>2748</v>
      </c>
      <c r="C3761" s="350" t="s">
        <v>274</v>
      </c>
    </row>
    <row r="3762" spans="1:3" x14ac:dyDescent="0.25">
      <c r="A3762" s="349">
        <v>9642</v>
      </c>
      <c r="B3762" s="350" t="s">
        <v>2750</v>
      </c>
      <c r="C3762" s="350" t="s">
        <v>274</v>
      </c>
    </row>
    <row r="3763" spans="1:3" x14ac:dyDescent="0.25">
      <c r="A3763" s="351">
        <v>96421</v>
      </c>
      <c r="B3763" s="350" t="s">
        <v>2751</v>
      </c>
      <c r="C3763" s="350" t="s">
        <v>274</v>
      </c>
    </row>
    <row r="3764" spans="1:3" x14ac:dyDescent="0.25">
      <c r="A3764" s="351">
        <v>96422</v>
      </c>
      <c r="B3764" s="350" t="s">
        <v>2761</v>
      </c>
      <c r="C3764" s="350" t="s">
        <v>274</v>
      </c>
    </row>
    <row r="3765" spans="1:3" x14ac:dyDescent="0.25">
      <c r="A3765" s="351">
        <v>96423</v>
      </c>
      <c r="B3765" s="350" t="s">
        <v>2767</v>
      </c>
      <c r="C3765" s="350" t="s">
        <v>274</v>
      </c>
    </row>
    <row r="3766" spans="1:3" x14ac:dyDescent="0.25">
      <c r="A3766" s="351">
        <v>96424</v>
      </c>
      <c r="B3766" s="350" t="s">
        <v>2777</v>
      </c>
      <c r="C3766" s="350" t="s">
        <v>274</v>
      </c>
    </row>
    <row r="3767" spans="1:3" x14ac:dyDescent="0.25">
      <c r="A3767" s="351">
        <v>96425</v>
      </c>
      <c r="B3767" s="350" t="s">
        <v>2789</v>
      </c>
      <c r="C3767" s="350" t="s">
        <v>274</v>
      </c>
    </row>
    <row r="3768" spans="1:3" x14ac:dyDescent="0.25">
      <c r="A3768" s="351">
        <v>96429</v>
      </c>
      <c r="B3768" s="350" t="s">
        <v>2790</v>
      </c>
      <c r="C3768" s="350" t="s">
        <v>274</v>
      </c>
    </row>
    <row r="3769" spans="1:3" x14ac:dyDescent="0.25">
      <c r="A3769" s="349">
        <v>9643</v>
      </c>
      <c r="B3769" s="350" t="s">
        <v>2791</v>
      </c>
      <c r="C3769" s="350" t="s">
        <v>274</v>
      </c>
    </row>
    <row r="3770" spans="1:3" x14ac:dyDescent="0.25">
      <c r="A3770" s="351">
        <v>96431</v>
      </c>
      <c r="B3770" s="350" t="s">
        <v>3505</v>
      </c>
      <c r="C3770" s="350" t="s">
        <v>3506</v>
      </c>
    </row>
    <row r="3771" spans="1:3" x14ac:dyDescent="0.25">
      <c r="A3771" s="351">
        <v>96432</v>
      </c>
      <c r="B3771" s="350" t="s">
        <v>3507</v>
      </c>
      <c r="C3771" s="350" t="s">
        <v>2354</v>
      </c>
    </row>
    <row r="3772" spans="1:3" x14ac:dyDescent="0.25">
      <c r="A3772" s="351">
        <v>96433</v>
      </c>
      <c r="B3772" s="350" t="s">
        <v>3508</v>
      </c>
      <c r="C3772" s="350" t="s">
        <v>1227</v>
      </c>
    </row>
    <row r="3773" spans="1:3" x14ac:dyDescent="0.25">
      <c r="A3773" s="351">
        <v>96434</v>
      </c>
      <c r="B3773" s="350" t="s">
        <v>2805</v>
      </c>
      <c r="C3773" s="350" t="s">
        <v>1229</v>
      </c>
    </row>
    <row r="3774" spans="1:3" x14ac:dyDescent="0.25">
      <c r="A3774" s="351">
        <v>96435</v>
      </c>
      <c r="B3774" s="350" t="s">
        <v>3509</v>
      </c>
      <c r="C3774" s="350" t="s">
        <v>1227</v>
      </c>
    </row>
    <row r="3775" spans="1:3" x14ac:dyDescent="0.25">
      <c r="A3775" s="351">
        <v>96436</v>
      </c>
      <c r="B3775" s="350" t="s">
        <v>3510</v>
      </c>
      <c r="C3775" s="350" t="s">
        <v>3511</v>
      </c>
    </row>
    <row r="3776" spans="1:3" x14ac:dyDescent="0.25">
      <c r="A3776" s="351">
        <v>96437</v>
      </c>
      <c r="B3776" s="350" t="s">
        <v>2820</v>
      </c>
      <c r="C3776" s="350" t="s">
        <v>274</v>
      </c>
    </row>
    <row r="3777" spans="1:3" x14ac:dyDescent="0.25">
      <c r="A3777" s="349">
        <v>9644</v>
      </c>
      <c r="B3777" s="350" t="s">
        <v>2830</v>
      </c>
      <c r="C3777" s="350" t="s">
        <v>274</v>
      </c>
    </row>
    <row r="3778" spans="1:3" x14ac:dyDescent="0.25">
      <c r="A3778" s="351">
        <v>96442</v>
      </c>
      <c r="B3778" s="350" t="s">
        <v>3512</v>
      </c>
      <c r="C3778" s="350" t="s">
        <v>274</v>
      </c>
    </row>
    <row r="3779" spans="1:3" x14ac:dyDescent="0.25">
      <c r="A3779" s="351">
        <v>96443</v>
      </c>
      <c r="B3779" s="350" t="s">
        <v>3513</v>
      </c>
      <c r="C3779" s="350" t="s">
        <v>274</v>
      </c>
    </row>
    <row r="3780" spans="1:3" x14ac:dyDescent="0.25">
      <c r="A3780" s="351">
        <v>96444</v>
      </c>
      <c r="B3780" s="350" t="s">
        <v>3514</v>
      </c>
      <c r="C3780" s="350" t="s">
        <v>1227</v>
      </c>
    </row>
    <row r="3781" spans="1:3" x14ac:dyDescent="0.25">
      <c r="A3781" s="351">
        <v>96445</v>
      </c>
      <c r="B3781" s="350" t="s">
        <v>3515</v>
      </c>
      <c r="C3781" s="350" t="s">
        <v>274</v>
      </c>
    </row>
    <row r="3782" spans="1:3" x14ac:dyDescent="0.25">
      <c r="A3782" s="351">
        <v>96446</v>
      </c>
      <c r="B3782" s="350" t="s">
        <v>3516</v>
      </c>
      <c r="C3782" s="350" t="s">
        <v>1112</v>
      </c>
    </row>
    <row r="3783" spans="1:3" x14ac:dyDescent="0.25">
      <c r="A3783" s="351">
        <v>96447</v>
      </c>
      <c r="B3783" s="350" t="s">
        <v>3517</v>
      </c>
      <c r="C3783" s="350" t="s">
        <v>3518</v>
      </c>
    </row>
    <row r="3784" spans="1:3" x14ac:dyDescent="0.25">
      <c r="A3784" s="349">
        <v>965</v>
      </c>
      <c r="B3784" s="350" t="s">
        <v>3519</v>
      </c>
      <c r="C3784" s="350" t="s">
        <v>2865</v>
      </c>
    </row>
    <row r="3785" spans="1:3" x14ac:dyDescent="0.25">
      <c r="A3785" s="349">
        <v>9651</v>
      </c>
      <c r="B3785" s="350" t="s">
        <v>2080</v>
      </c>
      <c r="C3785" s="350" t="s">
        <v>274</v>
      </c>
    </row>
    <row r="3786" spans="1:3" x14ac:dyDescent="0.25">
      <c r="A3786" s="351">
        <v>96511</v>
      </c>
      <c r="B3786" s="350" t="s">
        <v>1244</v>
      </c>
      <c r="C3786" s="350" t="s">
        <v>274</v>
      </c>
    </row>
    <row r="3787" spans="1:3" x14ac:dyDescent="0.25">
      <c r="A3787" s="351">
        <v>96512</v>
      </c>
      <c r="B3787" s="350" t="s">
        <v>1245</v>
      </c>
      <c r="C3787" s="350" t="s">
        <v>274</v>
      </c>
    </row>
    <row r="3788" spans="1:3" x14ac:dyDescent="0.25">
      <c r="A3788" s="351">
        <v>96513</v>
      </c>
      <c r="B3788" s="350" t="s">
        <v>1246</v>
      </c>
      <c r="C3788" s="350" t="s">
        <v>274</v>
      </c>
    </row>
    <row r="3789" spans="1:3" x14ac:dyDescent="0.25">
      <c r="A3789" s="351">
        <v>96514</v>
      </c>
      <c r="B3789" s="350" t="s">
        <v>1247</v>
      </c>
      <c r="C3789" s="350" t="s">
        <v>274</v>
      </c>
    </row>
    <row r="3790" spans="1:3" x14ac:dyDescent="0.25">
      <c r="A3790" s="349">
        <v>9652</v>
      </c>
      <c r="B3790" s="350" t="s">
        <v>2882</v>
      </c>
      <c r="C3790" s="350" t="s">
        <v>274</v>
      </c>
    </row>
    <row r="3791" spans="1:3" x14ac:dyDescent="0.25">
      <c r="A3791" s="351">
        <v>96521</v>
      </c>
      <c r="B3791" s="350" t="s">
        <v>1249</v>
      </c>
      <c r="C3791" s="350" t="s">
        <v>274</v>
      </c>
    </row>
    <row r="3792" spans="1:3" x14ac:dyDescent="0.25">
      <c r="A3792" s="351">
        <v>96522</v>
      </c>
      <c r="B3792" s="350" t="s">
        <v>1250</v>
      </c>
      <c r="C3792" s="350" t="s">
        <v>274</v>
      </c>
    </row>
    <row r="3793" spans="1:3" x14ac:dyDescent="0.25">
      <c r="A3793" s="351">
        <v>96524</v>
      </c>
      <c r="B3793" s="350" t="s">
        <v>1251</v>
      </c>
      <c r="C3793" s="350" t="s">
        <v>274</v>
      </c>
    </row>
    <row r="3794" spans="1:3" x14ac:dyDescent="0.25">
      <c r="A3794" s="351">
        <v>96525</v>
      </c>
      <c r="B3794" s="350" t="s">
        <v>1252</v>
      </c>
      <c r="C3794" s="350" t="s">
        <v>274</v>
      </c>
    </row>
    <row r="3795" spans="1:3" x14ac:dyDescent="0.25">
      <c r="A3795" s="351">
        <v>96526</v>
      </c>
      <c r="B3795" s="350" t="s">
        <v>1253</v>
      </c>
      <c r="C3795" s="350" t="s">
        <v>274</v>
      </c>
    </row>
    <row r="3796" spans="1:3" x14ac:dyDescent="0.25">
      <c r="A3796" s="351">
        <v>96527</v>
      </c>
      <c r="B3796" s="350" t="s">
        <v>1254</v>
      </c>
      <c r="C3796" s="350" t="s">
        <v>274</v>
      </c>
    </row>
    <row r="3797" spans="1:3" x14ac:dyDescent="0.25">
      <c r="A3797" s="351">
        <v>96528</v>
      </c>
      <c r="B3797" s="350" t="s">
        <v>3520</v>
      </c>
      <c r="C3797" s="350" t="s">
        <v>3521</v>
      </c>
    </row>
    <row r="3798" spans="1:3" x14ac:dyDescent="0.25">
      <c r="A3798" s="349">
        <v>9653</v>
      </c>
      <c r="B3798" s="350" t="s">
        <v>2906</v>
      </c>
      <c r="C3798" s="350" t="s">
        <v>274</v>
      </c>
    </row>
    <row r="3799" spans="1:3" x14ac:dyDescent="0.25">
      <c r="A3799" s="351">
        <v>96531</v>
      </c>
      <c r="B3799" s="350" t="s">
        <v>1257</v>
      </c>
      <c r="C3799" s="350" t="s">
        <v>274</v>
      </c>
    </row>
    <row r="3800" spans="1:3" x14ac:dyDescent="0.25">
      <c r="A3800" s="351">
        <v>96532</v>
      </c>
      <c r="B3800" s="350" t="s">
        <v>1258</v>
      </c>
      <c r="C3800" s="350" t="s">
        <v>274</v>
      </c>
    </row>
    <row r="3801" spans="1:3" x14ac:dyDescent="0.25">
      <c r="A3801" s="351">
        <v>96533</v>
      </c>
      <c r="B3801" s="350" t="s">
        <v>1259</v>
      </c>
      <c r="C3801" s="350" t="s">
        <v>274</v>
      </c>
    </row>
    <row r="3802" spans="1:3" x14ac:dyDescent="0.25">
      <c r="A3802" s="349">
        <v>966</v>
      </c>
      <c r="B3802" s="350" t="s">
        <v>3522</v>
      </c>
      <c r="C3802" s="350" t="s">
        <v>274</v>
      </c>
    </row>
    <row r="3803" spans="1:3" x14ac:dyDescent="0.25">
      <c r="A3803" s="349">
        <v>9661</v>
      </c>
      <c r="B3803" s="350" t="s">
        <v>3523</v>
      </c>
      <c r="C3803" s="350" t="s">
        <v>274</v>
      </c>
    </row>
    <row r="3804" spans="1:3" x14ac:dyDescent="0.25">
      <c r="A3804" s="351">
        <v>96614</v>
      </c>
      <c r="B3804" s="350" t="s">
        <v>2910</v>
      </c>
      <c r="C3804" s="350" t="s">
        <v>274</v>
      </c>
    </row>
    <row r="3805" spans="1:3" x14ac:dyDescent="0.25">
      <c r="A3805" s="351">
        <v>96615</v>
      </c>
      <c r="B3805" s="350" t="s">
        <v>2914</v>
      </c>
      <c r="C3805" s="350" t="s">
        <v>274</v>
      </c>
    </row>
    <row r="3806" spans="1:3" x14ac:dyDescent="0.25">
      <c r="A3806" s="349">
        <v>967</v>
      </c>
      <c r="B3806" s="350" t="s">
        <v>3524</v>
      </c>
      <c r="C3806" s="350" t="s">
        <v>274</v>
      </c>
    </row>
    <row r="3807" spans="1:3" x14ac:dyDescent="0.25">
      <c r="A3807" s="349">
        <v>9673</v>
      </c>
      <c r="B3807" s="350" t="s">
        <v>3525</v>
      </c>
      <c r="C3807" s="350" t="s">
        <v>274</v>
      </c>
    </row>
    <row r="3808" spans="1:3" x14ac:dyDescent="0.25">
      <c r="A3808" s="351">
        <v>96731</v>
      </c>
      <c r="B3808" s="350" t="s">
        <v>3194</v>
      </c>
      <c r="C3808" s="350" t="s">
        <v>274</v>
      </c>
    </row>
    <row r="3809" spans="1:3" x14ac:dyDescent="0.25">
      <c r="A3809" s="349">
        <v>968</v>
      </c>
      <c r="B3809" s="350" t="s">
        <v>3526</v>
      </c>
      <c r="C3809" s="350" t="s">
        <v>274</v>
      </c>
    </row>
    <row r="3810" spans="1:3" x14ac:dyDescent="0.25">
      <c r="A3810" s="349">
        <v>9681</v>
      </c>
      <c r="B3810" s="350" t="s">
        <v>3196</v>
      </c>
      <c r="C3810" s="350" t="s">
        <v>274</v>
      </c>
    </row>
    <row r="3811" spans="1:3" x14ac:dyDescent="0.25">
      <c r="A3811" s="351">
        <v>96811</v>
      </c>
      <c r="B3811" s="350" t="s">
        <v>1268</v>
      </c>
      <c r="C3811" s="350" t="s">
        <v>274</v>
      </c>
    </row>
    <row r="3812" spans="1:3" x14ac:dyDescent="0.25">
      <c r="A3812" s="351">
        <v>96812</v>
      </c>
      <c r="B3812" s="350" t="s">
        <v>1269</v>
      </c>
      <c r="C3812" s="350" t="s">
        <v>274</v>
      </c>
    </row>
    <row r="3813" spans="1:3" x14ac:dyDescent="0.25">
      <c r="A3813" s="351">
        <v>96813</v>
      </c>
      <c r="B3813" s="350" t="s">
        <v>1270</v>
      </c>
      <c r="C3813" s="350" t="s">
        <v>274</v>
      </c>
    </row>
    <row r="3814" spans="1:3" x14ac:dyDescent="0.25">
      <c r="A3814" s="351">
        <v>96814</v>
      </c>
      <c r="B3814" s="350" t="s">
        <v>1271</v>
      </c>
      <c r="C3814" s="350" t="s">
        <v>274</v>
      </c>
    </row>
    <row r="3815" spans="1:3" x14ac:dyDescent="0.25">
      <c r="A3815" s="351">
        <v>96815</v>
      </c>
      <c r="B3815" s="350" t="s">
        <v>3527</v>
      </c>
      <c r="C3815" s="350" t="s">
        <v>274</v>
      </c>
    </row>
    <row r="3816" spans="1:3" x14ac:dyDescent="0.25">
      <c r="A3816" s="351">
        <v>96816</v>
      </c>
      <c r="B3816" s="350" t="s">
        <v>3528</v>
      </c>
      <c r="C3816" s="350" t="s">
        <v>274</v>
      </c>
    </row>
    <row r="3817" spans="1:3" x14ac:dyDescent="0.25">
      <c r="A3817" s="351">
        <v>96817</v>
      </c>
      <c r="B3817" s="350" t="s">
        <v>1274</v>
      </c>
      <c r="C3817" s="350" t="s">
        <v>274</v>
      </c>
    </row>
    <row r="3818" spans="1:3" x14ac:dyDescent="0.25">
      <c r="A3818" s="351">
        <v>96818</v>
      </c>
      <c r="B3818" s="350" t="s">
        <v>1275</v>
      </c>
      <c r="C3818" s="350" t="s">
        <v>274</v>
      </c>
    </row>
    <row r="3819" spans="1:3" x14ac:dyDescent="0.25">
      <c r="A3819" s="351">
        <v>96819</v>
      </c>
      <c r="B3819" s="350" t="s">
        <v>1276</v>
      </c>
      <c r="C3819" s="350" t="s">
        <v>274</v>
      </c>
    </row>
    <row r="3820" spans="1:3" x14ac:dyDescent="0.25">
      <c r="A3820" s="349">
        <v>9683</v>
      </c>
      <c r="B3820" s="350" t="s">
        <v>1278</v>
      </c>
      <c r="C3820" s="350" t="s">
        <v>274</v>
      </c>
    </row>
    <row r="3821" spans="1:3" x14ac:dyDescent="0.25">
      <c r="A3821" s="351">
        <v>96831</v>
      </c>
      <c r="B3821" s="350" t="s">
        <v>1278</v>
      </c>
      <c r="C3821" s="350" t="s">
        <v>274</v>
      </c>
    </row>
    <row r="3822" spans="1:3" x14ac:dyDescent="0.25">
      <c r="A3822" s="349">
        <v>97</v>
      </c>
      <c r="B3822" s="350" t="s">
        <v>3529</v>
      </c>
      <c r="C3822" s="350" t="s">
        <v>274</v>
      </c>
    </row>
    <row r="3823" spans="1:3" x14ac:dyDescent="0.25">
      <c r="A3823" s="349">
        <v>971</v>
      </c>
      <c r="B3823" s="350" t="s">
        <v>3530</v>
      </c>
      <c r="C3823" s="350" t="s">
        <v>274</v>
      </c>
    </row>
    <row r="3824" spans="1:3" x14ac:dyDescent="0.25">
      <c r="A3824" s="349">
        <v>9711</v>
      </c>
      <c r="B3824" s="350" t="s">
        <v>3202</v>
      </c>
      <c r="C3824" s="350" t="s">
        <v>274</v>
      </c>
    </row>
    <row r="3825" spans="1:3" x14ac:dyDescent="0.25">
      <c r="A3825" s="351">
        <v>97111</v>
      </c>
      <c r="B3825" s="350" t="s">
        <v>405</v>
      </c>
      <c r="C3825" s="350" t="s">
        <v>274</v>
      </c>
    </row>
    <row r="3826" spans="1:3" x14ac:dyDescent="0.25">
      <c r="A3826" s="351">
        <v>97112</v>
      </c>
      <c r="B3826" s="350" t="s">
        <v>413</v>
      </c>
      <c r="C3826" s="350" t="s">
        <v>274</v>
      </c>
    </row>
    <row r="3827" spans="1:3" x14ac:dyDescent="0.25">
      <c r="A3827" s="351">
        <v>97113</v>
      </c>
      <c r="B3827" s="350" t="s">
        <v>3203</v>
      </c>
      <c r="C3827" s="350" t="s">
        <v>274</v>
      </c>
    </row>
    <row r="3828" spans="1:3" x14ac:dyDescent="0.25">
      <c r="A3828" s="349">
        <v>9712</v>
      </c>
      <c r="B3828" s="350" t="s">
        <v>3204</v>
      </c>
      <c r="C3828" s="350" t="s">
        <v>274</v>
      </c>
    </row>
    <row r="3829" spans="1:3" x14ac:dyDescent="0.25">
      <c r="A3829" s="351">
        <v>97121</v>
      </c>
      <c r="B3829" s="350" t="s">
        <v>434</v>
      </c>
      <c r="C3829" s="350" t="s">
        <v>274</v>
      </c>
    </row>
    <row r="3830" spans="1:3" x14ac:dyDescent="0.25">
      <c r="A3830" s="351">
        <v>97122</v>
      </c>
      <c r="B3830" s="350" t="s">
        <v>437</v>
      </c>
      <c r="C3830" s="350" t="s">
        <v>274</v>
      </c>
    </row>
    <row r="3831" spans="1:3" x14ac:dyDescent="0.25">
      <c r="A3831" s="351">
        <v>97123</v>
      </c>
      <c r="B3831" s="350" t="s">
        <v>82</v>
      </c>
      <c r="C3831" s="350" t="s">
        <v>274</v>
      </c>
    </row>
    <row r="3832" spans="1:3" x14ac:dyDescent="0.25">
      <c r="A3832" s="351">
        <v>97124</v>
      </c>
      <c r="B3832" s="350" t="s">
        <v>442</v>
      </c>
      <c r="C3832" s="350" t="s">
        <v>274</v>
      </c>
    </row>
    <row r="3833" spans="1:3" x14ac:dyDescent="0.25">
      <c r="A3833" s="351">
        <v>97125</v>
      </c>
      <c r="B3833" s="350" t="s">
        <v>456</v>
      </c>
      <c r="C3833" s="350" t="s">
        <v>274</v>
      </c>
    </row>
    <row r="3834" spans="1:3" x14ac:dyDescent="0.25">
      <c r="A3834" s="351">
        <v>97126</v>
      </c>
      <c r="B3834" s="350" t="s">
        <v>459</v>
      </c>
      <c r="C3834" s="350" t="s">
        <v>274</v>
      </c>
    </row>
    <row r="3835" spans="1:3" x14ac:dyDescent="0.25">
      <c r="A3835" s="349">
        <v>972</v>
      </c>
      <c r="B3835" s="350" t="s">
        <v>3531</v>
      </c>
      <c r="C3835" s="350" t="s">
        <v>274</v>
      </c>
    </row>
    <row r="3836" spans="1:3" x14ac:dyDescent="0.25">
      <c r="A3836" s="349">
        <v>9721</v>
      </c>
      <c r="B3836" s="350" t="s">
        <v>3206</v>
      </c>
      <c r="C3836" s="350" t="s">
        <v>274</v>
      </c>
    </row>
    <row r="3837" spans="1:3" x14ac:dyDescent="0.25">
      <c r="A3837" s="351">
        <v>97211</v>
      </c>
      <c r="B3837" s="350" t="s">
        <v>473</v>
      </c>
      <c r="C3837" s="350" t="s">
        <v>274</v>
      </c>
    </row>
    <row r="3838" spans="1:3" x14ac:dyDescent="0.25">
      <c r="A3838" s="351">
        <v>97212</v>
      </c>
      <c r="B3838" s="350" t="s">
        <v>481</v>
      </c>
      <c r="C3838" s="350" t="s">
        <v>274</v>
      </c>
    </row>
    <row r="3839" spans="1:3" x14ac:dyDescent="0.25">
      <c r="A3839" s="351">
        <v>97213</v>
      </c>
      <c r="B3839" s="350" t="s">
        <v>499</v>
      </c>
      <c r="C3839" s="350" t="s">
        <v>274</v>
      </c>
    </row>
    <row r="3840" spans="1:3" x14ac:dyDescent="0.25">
      <c r="A3840" s="351">
        <v>97214</v>
      </c>
      <c r="B3840" s="350" t="s">
        <v>511</v>
      </c>
      <c r="C3840" s="350" t="s">
        <v>274</v>
      </c>
    </row>
    <row r="3841" spans="1:3" x14ac:dyDescent="0.25">
      <c r="A3841" s="349">
        <v>9722</v>
      </c>
      <c r="B3841" s="350" t="s">
        <v>3210</v>
      </c>
      <c r="C3841" s="350" t="s">
        <v>274</v>
      </c>
    </row>
    <row r="3842" spans="1:3" x14ac:dyDescent="0.25">
      <c r="A3842" s="351">
        <v>97221</v>
      </c>
      <c r="B3842" s="350" t="s">
        <v>75</v>
      </c>
      <c r="C3842" s="350" t="s">
        <v>274</v>
      </c>
    </row>
    <row r="3843" spans="1:3" x14ac:dyDescent="0.25">
      <c r="A3843" s="351">
        <v>97222</v>
      </c>
      <c r="B3843" s="350" t="s">
        <v>105</v>
      </c>
      <c r="C3843" s="350" t="s">
        <v>274</v>
      </c>
    </row>
    <row r="3844" spans="1:3" x14ac:dyDescent="0.25">
      <c r="A3844" s="351">
        <v>97223</v>
      </c>
      <c r="B3844" s="350" t="s">
        <v>56</v>
      </c>
      <c r="C3844" s="350" t="s">
        <v>274</v>
      </c>
    </row>
    <row r="3845" spans="1:3" x14ac:dyDescent="0.25">
      <c r="A3845" s="351">
        <v>97224</v>
      </c>
      <c r="B3845" s="350" t="s">
        <v>559</v>
      </c>
      <c r="C3845" s="350" t="s">
        <v>274</v>
      </c>
    </row>
    <row r="3846" spans="1:3" x14ac:dyDescent="0.25">
      <c r="A3846" s="351">
        <v>97225</v>
      </c>
      <c r="B3846" s="350" t="s">
        <v>565</v>
      </c>
      <c r="C3846" s="350" t="s">
        <v>274</v>
      </c>
    </row>
    <row r="3847" spans="1:3" x14ac:dyDescent="0.25">
      <c r="A3847" s="351">
        <v>97226</v>
      </c>
      <c r="B3847" s="350" t="s">
        <v>575</v>
      </c>
      <c r="C3847" s="350" t="s">
        <v>274</v>
      </c>
    </row>
    <row r="3848" spans="1:3" x14ac:dyDescent="0.25">
      <c r="A3848" s="351">
        <v>97227</v>
      </c>
      <c r="B3848" s="350" t="s">
        <v>581</v>
      </c>
      <c r="C3848" s="350" t="s">
        <v>274</v>
      </c>
    </row>
    <row r="3849" spans="1:3" x14ac:dyDescent="0.25">
      <c r="A3849" s="351">
        <v>97228</v>
      </c>
      <c r="B3849" s="350" t="s">
        <v>589</v>
      </c>
      <c r="C3849" s="350" t="s">
        <v>274</v>
      </c>
    </row>
    <row r="3850" spans="1:3" x14ac:dyDescent="0.25">
      <c r="A3850" s="349">
        <v>9723</v>
      </c>
      <c r="B3850" s="350" t="s">
        <v>3211</v>
      </c>
      <c r="C3850" s="350" t="s">
        <v>274</v>
      </c>
    </row>
    <row r="3851" spans="1:3" x14ac:dyDescent="0.25">
      <c r="A3851" s="351">
        <v>97231</v>
      </c>
      <c r="B3851" s="350" t="s">
        <v>593</v>
      </c>
      <c r="C3851" s="350" t="s">
        <v>274</v>
      </c>
    </row>
    <row r="3852" spans="1:3" x14ac:dyDescent="0.25">
      <c r="A3852" s="351">
        <v>97232</v>
      </c>
      <c r="B3852" s="350" t="s">
        <v>613</v>
      </c>
      <c r="C3852" s="350" t="s">
        <v>274</v>
      </c>
    </row>
    <row r="3853" spans="1:3" x14ac:dyDescent="0.25">
      <c r="A3853" s="351">
        <v>97233</v>
      </c>
      <c r="B3853" s="350" t="s">
        <v>625</v>
      </c>
      <c r="C3853" s="350" t="s">
        <v>274</v>
      </c>
    </row>
    <row r="3854" spans="1:3" x14ac:dyDescent="0.25">
      <c r="A3854" s="351">
        <v>97234</v>
      </c>
      <c r="B3854" s="350" t="s">
        <v>633</v>
      </c>
      <c r="C3854" s="350" t="s">
        <v>274</v>
      </c>
    </row>
    <row r="3855" spans="1:3" x14ac:dyDescent="0.25">
      <c r="A3855" s="349">
        <v>9724</v>
      </c>
      <c r="B3855" s="350" t="s">
        <v>3212</v>
      </c>
      <c r="C3855" s="350" t="s">
        <v>274</v>
      </c>
    </row>
    <row r="3856" spans="1:3" x14ac:dyDescent="0.25">
      <c r="A3856" s="351">
        <v>97241</v>
      </c>
      <c r="B3856" s="350" t="s">
        <v>643</v>
      </c>
      <c r="C3856" s="350" t="s">
        <v>274</v>
      </c>
    </row>
    <row r="3857" spans="1:3" x14ac:dyDescent="0.25">
      <c r="A3857" s="351">
        <v>97242</v>
      </c>
      <c r="B3857" s="350" t="s">
        <v>646</v>
      </c>
      <c r="C3857" s="350" t="s">
        <v>274</v>
      </c>
    </row>
    <row r="3858" spans="1:3" x14ac:dyDescent="0.25">
      <c r="A3858" s="351">
        <v>97243</v>
      </c>
      <c r="B3858" s="350" t="s">
        <v>654</v>
      </c>
      <c r="C3858" s="350" t="s">
        <v>274</v>
      </c>
    </row>
    <row r="3859" spans="1:3" x14ac:dyDescent="0.25">
      <c r="A3859" s="351">
        <v>97244</v>
      </c>
      <c r="B3859" s="350" t="s">
        <v>660</v>
      </c>
      <c r="C3859" s="350" t="s">
        <v>274</v>
      </c>
    </row>
    <row r="3860" spans="1:3" x14ac:dyDescent="0.25">
      <c r="A3860" s="349">
        <v>9725</v>
      </c>
      <c r="B3860" s="350" t="s">
        <v>3213</v>
      </c>
      <c r="C3860" s="350" t="s">
        <v>274</v>
      </c>
    </row>
    <row r="3861" spans="1:3" x14ac:dyDescent="0.25">
      <c r="A3861" s="351">
        <v>97251</v>
      </c>
      <c r="B3861" s="350" t="s">
        <v>665</v>
      </c>
      <c r="C3861" s="350" t="s">
        <v>274</v>
      </c>
    </row>
    <row r="3862" spans="1:3" x14ac:dyDescent="0.25">
      <c r="A3862" s="351">
        <v>97252</v>
      </c>
      <c r="B3862" s="350" t="s">
        <v>671</v>
      </c>
      <c r="C3862" s="350" t="s">
        <v>274</v>
      </c>
    </row>
    <row r="3863" spans="1:3" x14ac:dyDescent="0.25">
      <c r="A3863" s="349">
        <v>9726</v>
      </c>
      <c r="B3863" s="350" t="s">
        <v>3214</v>
      </c>
      <c r="C3863" s="350" t="s">
        <v>274</v>
      </c>
    </row>
    <row r="3864" spans="1:3" x14ac:dyDescent="0.25">
      <c r="A3864" s="351">
        <v>97261</v>
      </c>
      <c r="B3864" s="350" t="s">
        <v>676</v>
      </c>
      <c r="C3864" s="350" t="s">
        <v>274</v>
      </c>
    </row>
    <row r="3865" spans="1:3" x14ac:dyDescent="0.25">
      <c r="A3865" s="351">
        <v>97262</v>
      </c>
      <c r="B3865" s="350" t="s">
        <v>679</v>
      </c>
      <c r="C3865" s="350" t="s">
        <v>274</v>
      </c>
    </row>
    <row r="3866" spans="1:3" x14ac:dyDescent="0.25">
      <c r="A3866" s="351">
        <v>97263</v>
      </c>
      <c r="B3866" s="350" t="s">
        <v>682</v>
      </c>
      <c r="C3866" s="350" t="s">
        <v>274</v>
      </c>
    </row>
    <row r="3867" spans="1:3" x14ac:dyDescent="0.25">
      <c r="A3867" s="351">
        <v>97264</v>
      </c>
      <c r="B3867" s="350" t="s">
        <v>698</v>
      </c>
      <c r="C3867" s="350" t="s">
        <v>274</v>
      </c>
    </row>
    <row r="3868" spans="1:3" x14ac:dyDescent="0.25">
      <c r="A3868" s="349">
        <v>973</v>
      </c>
      <c r="B3868" s="350" t="s">
        <v>3532</v>
      </c>
      <c r="C3868" s="350" t="s">
        <v>3533</v>
      </c>
    </row>
    <row r="3869" spans="1:3" x14ac:dyDescent="0.25">
      <c r="A3869" s="349">
        <v>9731</v>
      </c>
      <c r="B3869" s="350" t="s">
        <v>3215</v>
      </c>
      <c r="C3869" s="350" t="s">
        <v>274</v>
      </c>
    </row>
    <row r="3870" spans="1:3" x14ac:dyDescent="0.25">
      <c r="A3870" s="351">
        <v>97311</v>
      </c>
      <c r="B3870" s="350" t="s">
        <v>417</v>
      </c>
      <c r="C3870" s="350" t="s">
        <v>274</v>
      </c>
    </row>
    <row r="3871" spans="1:3" x14ac:dyDescent="0.25">
      <c r="A3871" s="351">
        <v>97312</v>
      </c>
      <c r="B3871" s="350" t="s">
        <v>419</v>
      </c>
      <c r="C3871" s="350" t="s">
        <v>274</v>
      </c>
    </row>
    <row r="3872" spans="1:3" x14ac:dyDescent="0.25">
      <c r="A3872" s="351">
        <v>97313</v>
      </c>
      <c r="B3872" s="350" t="s">
        <v>723</v>
      </c>
      <c r="C3872" s="350" t="s">
        <v>274</v>
      </c>
    </row>
    <row r="3873" spans="1:3" x14ac:dyDescent="0.25">
      <c r="A3873" s="349">
        <v>974</v>
      </c>
      <c r="B3873" s="350" t="s">
        <v>3534</v>
      </c>
      <c r="C3873" s="350" t="s">
        <v>274</v>
      </c>
    </row>
    <row r="3874" spans="1:3" x14ac:dyDescent="0.25">
      <c r="A3874" s="349">
        <v>9741</v>
      </c>
      <c r="B3874" s="350" t="s">
        <v>3217</v>
      </c>
      <c r="C3874" s="350" t="s">
        <v>274</v>
      </c>
    </row>
    <row r="3875" spans="1:3" x14ac:dyDescent="0.25">
      <c r="A3875" s="351">
        <v>97411</v>
      </c>
      <c r="B3875" s="350" t="s">
        <v>825</v>
      </c>
      <c r="C3875" s="350" t="s">
        <v>274</v>
      </c>
    </row>
    <row r="3876" spans="1:3" x14ac:dyDescent="0.25">
      <c r="A3876" s="349">
        <v>98</v>
      </c>
      <c r="B3876" s="350" t="s">
        <v>3535</v>
      </c>
      <c r="C3876" s="350" t="s">
        <v>274</v>
      </c>
    </row>
    <row r="3877" spans="1:3" x14ac:dyDescent="0.25">
      <c r="A3877" s="349">
        <v>981</v>
      </c>
      <c r="B3877" s="350" t="s">
        <v>3536</v>
      </c>
      <c r="C3877" s="350" t="s">
        <v>274</v>
      </c>
    </row>
    <row r="3878" spans="1:3" x14ac:dyDescent="0.25">
      <c r="A3878" s="349">
        <v>9811</v>
      </c>
      <c r="B3878" s="350" t="s">
        <v>3536</v>
      </c>
      <c r="C3878" s="350" t="s">
        <v>274</v>
      </c>
    </row>
    <row r="3879" spans="1:3" x14ac:dyDescent="0.25">
      <c r="A3879" s="351">
        <v>98111</v>
      </c>
      <c r="B3879" s="350" t="s">
        <v>3536</v>
      </c>
      <c r="C3879" s="350" t="s">
        <v>274</v>
      </c>
    </row>
    <row r="3880" spans="1:3" x14ac:dyDescent="0.25">
      <c r="A3880" s="349">
        <v>982</v>
      </c>
      <c r="B3880" s="350" t="s">
        <v>3537</v>
      </c>
      <c r="C3880" s="350" t="s">
        <v>274</v>
      </c>
    </row>
    <row r="3881" spans="1:3" x14ac:dyDescent="0.25">
      <c r="A3881" s="349">
        <v>9821</v>
      </c>
      <c r="B3881" s="350" t="s">
        <v>3537</v>
      </c>
      <c r="C3881" s="350" t="s">
        <v>274</v>
      </c>
    </row>
    <row r="3882" spans="1:3" x14ac:dyDescent="0.25">
      <c r="A3882" s="351">
        <v>98211</v>
      </c>
      <c r="B3882" s="350" t="s">
        <v>3537</v>
      </c>
      <c r="C3882" s="350" t="s">
        <v>274</v>
      </c>
    </row>
    <row r="3883" spans="1:3" x14ac:dyDescent="0.25">
      <c r="A3883" s="349">
        <v>99</v>
      </c>
      <c r="B3883" s="350" t="s">
        <v>3538</v>
      </c>
      <c r="C3883" s="350" t="s">
        <v>274</v>
      </c>
    </row>
    <row r="3884" spans="1:3" x14ac:dyDescent="0.25">
      <c r="A3884" s="349">
        <v>991</v>
      </c>
      <c r="B3884" s="350" t="s">
        <v>3539</v>
      </c>
      <c r="C3884" s="350" t="s">
        <v>274</v>
      </c>
    </row>
    <row r="3885" spans="1:3" x14ac:dyDescent="0.25">
      <c r="A3885" s="349">
        <v>9911</v>
      </c>
      <c r="B3885" s="350" t="s">
        <v>3540</v>
      </c>
      <c r="C3885" s="350" t="s">
        <v>274</v>
      </c>
    </row>
    <row r="3886" spans="1:3" x14ac:dyDescent="0.25">
      <c r="A3886" s="351">
        <v>99111</v>
      </c>
      <c r="B3886" s="350" t="s">
        <v>3540</v>
      </c>
      <c r="C3886" s="350" t="s">
        <v>274</v>
      </c>
    </row>
    <row r="3887" spans="1:3" x14ac:dyDescent="0.25">
      <c r="A3887" s="351">
        <v>991112</v>
      </c>
      <c r="B3887" s="350" t="s">
        <v>3541</v>
      </c>
      <c r="C3887" s="350" t="s">
        <v>274</v>
      </c>
    </row>
    <row r="3888" spans="1:3" x14ac:dyDescent="0.25">
      <c r="A3888" s="351">
        <v>991113</v>
      </c>
      <c r="B3888" s="350" t="s">
        <v>3542</v>
      </c>
      <c r="C3888" s="350" t="s">
        <v>274</v>
      </c>
    </row>
    <row r="3889" spans="1:3" x14ac:dyDescent="0.25">
      <c r="A3889" s="349">
        <v>9912</v>
      </c>
      <c r="B3889" s="350" t="s">
        <v>3543</v>
      </c>
      <c r="C3889" s="350" t="s">
        <v>274</v>
      </c>
    </row>
    <row r="3890" spans="1:3" x14ac:dyDescent="0.25">
      <c r="A3890" s="351">
        <v>99121</v>
      </c>
      <c r="B3890" s="350" t="s">
        <v>3543</v>
      </c>
      <c r="C3890" s="350" t="s">
        <v>274</v>
      </c>
    </row>
    <row r="3891" spans="1:3" x14ac:dyDescent="0.25">
      <c r="A3891" s="349">
        <v>9913</v>
      </c>
      <c r="B3891" s="350" t="s">
        <v>3544</v>
      </c>
      <c r="C3891" s="350" t="s">
        <v>274</v>
      </c>
    </row>
    <row r="3892" spans="1:3" x14ac:dyDescent="0.25">
      <c r="A3892" s="351">
        <v>99131</v>
      </c>
      <c r="B3892" s="350" t="s">
        <v>3544</v>
      </c>
      <c r="C3892" s="350" t="s">
        <v>274</v>
      </c>
    </row>
    <row r="3893" spans="1:3" x14ac:dyDescent="0.25">
      <c r="A3893" s="349">
        <v>9914</v>
      </c>
      <c r="B3893" s="350" t="s">
        <v>3545</v>
      </c>
      <c r="C3893" s="350" t="s">
        <v>274</v>
      </c>
    </row>
    <row r="3894" spans="1:3" x14ac:dyDescent="0.25">
      <c r="A3894" s="351">
        <v>99141</v>
      </c>
      <c r="B3894" s="350" t="s">
        <v>3545</v>
      </c>
      <c r="C3894" s="350" t="s">
        <v>274</v>
      </c>
    </row>
    <row r="3895" spans="1:3" x14ac:dyDescent="0.25">
      <c r="A3895" s="349">
        <v>9915</v>
      </c>
      <c r="B3895" s="350" t="s">
        <v>3546</v>
      </c>
      <c r="C3895" s="350" t="s">
        <v>274</v>
      </c>
    </row>
    <row r="3896" spans="1:3" x14ac:dyDescent="0.25">
      <c r="A3896" s="351">
        <v>99151</v>
      </c>
      <c r="B3896" s="350" t="s">
        <v>3546</v>
      </c>
      <c r="C3896" s="350" t="s">
        <v>274</v>
      </c>
    </row>
    <row r="3897" spans="1:3" x14ac:dyDescent="0.25">
      <c r="A3897" s="349">
        <v>9919</v>
      </c>
      <c r="B3897" s="350" t="s">
        <v>3547</v>
      </c>
      <c r="C3897" s="350" t="s">
        <v>274</v>
      </c>
    </row>
    <row r="3898" spans="1:3" x14ac:dyDescent="0.25">
      <c r="A3898" s="351">
        <v>99191</v>
      </c>
      <c r="B3898" s="350" t="s">
        <v>3547</v>
      </c>
      <c r="C3898" s="350" t="s">
        <v>274</v>
      </c>
    </row>
    <row r="3899" spans="1:3" x14ac:dyDescent="0.25">
      <c r="A3899" s="349">
        <v>996</v>
      </c>
      <c r="B3899" s="350" t="s">
        <v>3548</v>
      </c>
      <c r="C3899" s="350" t="s">
        <v>274</v>
      </c>
    </row>
    <row r="3900" spans="1:3" x14ac:dyDescent="0.25">
      <c r="A3900" s="349">
        <v>9961</v>
      </c>
      <c r="B3900" s="350" t="s">
        <v>3540</v>
      </c>
      <c r="C3900" s="350" t="s">
        <v>274</v>
      </c>
    </row>
    <row r="3901" spans="1:3" x14ac:dyDescent="0.25">
      <c r="A3901" s="351">
        <v>99611</v>
      </c>
      <c r="B3901" s="350" t="s">
        <v>3540</v>
      </c>
      <c r="C3901" s="350" t="s">
        <v>274</v>
      </c>
    </row>
    <row r="3902" spans="1:3" x14ac:dyDescent="0.25">
      <c r="A3902" s="351">
        <v>996112</v>
      </c>
      <c r="B3902" s="350" t="s">
        <v>3549</v>
      </c>
      <c r="C3902" s="350" t="s">
        <v>274</v>
      </c>
    </row>
    <row r="3903" spans="1:3" x14ac:dyDescent="0.25">
      <c r="A3903" s="351">
        <v>996113</v>
      </c>
      <c r="B3903" s="350" t="s">
        <v>3542</v>
      </c>
      <c r="C3903" s="350" t="s">
        <v>274</v>
      </c>
    </row>
    <row r="3904" spans="1:3" x14ac:dyDescent="0.25">
      <c r="A3904" s="349">
        <v>9962</v>
      </c>
      <c r="B3904" s="350" t="s">
        <v>3543</v>
      </c>
      <c r="C3904" s="350" t="s">
        <v>274</v>
      </c>
    </row>
    <row r="3905" spans="1:3" x14ac:dyDescent="0.25">
      <c r="A3905" s="351">
        <v>99621</v>
      </c>
      <c r="B3905" s="350" t="s">
        <v>3543</v>
      </c>
      <c r="C3905" s="350" t="s">
        <v>274</v>
      </c>
    </row>
    <row r="3906" spans="1:3" x14ac:dyDescent="0.25">
      <c r="A3906" s="349">
        <v>9963</v>
      </c>
      <c r="B3906" s="350" t="s">
        <v>3544</v>
      </c>
      <c r="C3906" s="350" t="s">
        <v>274</v>
      </c>
    </row>
    <row r="3907" spans="1:3" x14ac:dyDescent="0.25">
      <c r="A3907" s="351">
        <v>99631</v>
      </c>
      <c r="B3907" s="350" t="s">
        <v>3544</v>
      </c>
      <c r="C3907" s="350" t="s">
        <v>274</v>
      </c>
    </row>
    <row r="3908" spans="1:3" x14ac:dyDescent="0.25">
      <c r="A3908" s="349">
        <v>9964</v>
      </c>
      <c r="B3908" s="350" t="s">
        <v>3545</v>
      </c>
      <c r="C3908" s="350" t="s">
        <v>274</v>
      </c>
    </row>
    <row r="3909" spans="1:3" x14ac:dyDescent="0.25">
      <c r="A3909" s="351">
        <v>99641</v>
      </c>
      <c r="B3909" s="350" t="s">
        <v>3545</v>
      </c>
      <c r="C3909" s="350" t="s">
        <v>274</v>
      </c>
    </row>
    <row r="3910" spans="1:3" x14ac:dyDescent="0.25">
      <c r="A3910" s="349">
        <v>9965</v>
      </c>
      <c r="B3910" s="350" t="s">
        <v>3546</v>
      </c>
      <c r="C3910" s="350" t="s">
        <v>274</v>
      </c>
    </row>
    <row r="3911" spans="1:3" x14ac:dyDescent="0.25">
      <c r="A3911" s="351">
        <v>99651</v>
      </c>
      <c r="B3911" s="350" t="s">
        <v>3546</v>
      </c>
      <c r="C3911" s="350" t="s">
        <v>274</v>
      </c>
    </row>
    <row r="3912" spans="1:3" x14ac:dyDescent="0.25">
      <c r="A3912" s="349">
        <v>9969</v>
      </c>
      <c r="B3912" s="350" t="s">
        <v>3547</v>
      </c>
      <c r="C3912" s="350" t="s">
        <v>274</v>
      </c>
    </row>
    <row r="3913" spans="1:3" x14ac:dyDescent="0.25">
      <c r="A3913" s="351">
        <v>99691</v>
      </c>
      <c r="B3913" s="350" t="s">
        <v>3547</v>
      </c>
      <c r="C3913" s="350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126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8" sqref="A8"/>
      <selection pane="bottomRight" activeCell="B24" sqref="B24"/>
    </sheetView>
  </sheetViews>
  <sheetFormatPr defaultColWidth="0" defaultRowHeight="12" zeroHeight="1" x14ac:dyDescent="0.2"/>
  <cols>
    <col min="1" max="1" width="49.85546875" style="63" customWidth="1"/>
    <col min="2" max="6" width="10.5703125" style="82" customWidth="1"/>
    <col min="7" max="7" width="16.5703125" style="82" hidden="1" customWidth="1"/>
    <col min="8" max="8" width="13.7109375" style="63" hidden="1" customWidth="1"/>
    <col min="9" max="9" width="9" style="63" hidden="1" customWidth="1"/>
    <col min="10" max="10" width="9.140625" style="63" hidden="1" customWidth="1"/>
    <col min="11" max="11" width="11.28515625" style="63" hidden="1" customWidth="1"/>
    <col min="12" max="12" width="11.140625" style="63" hidden="1" customWidth="1"/>
    <col min="13" max="14" width="14.85546875" style="63" hidden="1" customWidth="1"/>
    <col min="15" max="15" width="12.28515625" style="63" hidden="1" customWidth="1"/>
    <col min="16" max="16384" width="8.85546875" style="63" hidden="1"/>
  </cols>
  <sheetData>
    <row r="1" spans="1:14" ht="15" x14ac:dyDescent="0.25">
      <c r="A1" s="445" t="s">
        <v>395</v>
      </c>
      <c r="B1" s="445"/>
      <c r="C1" s="445"/>
      <c r="D1" s="445"/>
      <c r="E1" s="445"/>
      <c r="F1" s="445"/>
      <c r="G1"/>
      <c r="H1"/>
      <c r="I1"/>
      <c r="J1"/>
      <c r="K1"/>
      <c r="L1"/>
      <c r="M1"/>
    </row>
    <row r="2" spans="1:14" x14ac:dyDescent="0.2"/>
    <row r="3" spans="1:14" x14ac:dyDescent="0.2">
      <c r="A3" s="446" t="s">
        <v>349</v>
      </c>
      <c r="B3" s="446"/>
      <c r="C3" s="446"/>
      <c r="D3" s="446"/>
      <c r="E3" s="446"/>
      <c r="F3" s="446"/>
      <c r="G3" s="80"/>
      <c r="H3" s="80"/>
      <c r="I3" s="80"/>
      <c r="J3" s="80"/>
      <c r="K3" s="80"/>
      <c r="L3" s="80"/>
      <c r="M3" s="80"/>
      <c r="N3" s="80"/>
    </row>
    <row r="4" spans="1:14" ht="12.75" customHeight="1" x14ac:dyDescent="0.2"/>
    <row r="5" spans="1:14" x14ac:dyDescent="0.2">
      <c r="A5" s="446" t="s">
        <v>350</v>
      </c>
      <c r="B5" s="446"/>
      <c r="C5" s="446"/>
      <c r="D5" s="446"/>
      <c r="E5" s="446"/>
      <c r="F5" s="446"/>
      <c r="G5" s="80"/>
      <c r="H5" s="80"/>
      <c r="I5" s="80"/>
      <c r="J5" s="80"/>
      <c r="K5" s="80"/>
      <c r="L5" s="80"/>
      <c r="M5" s="80"/>
      <c r="N5" s="80"/>
    </row>
    <row r="6" spans="1:14" x14ac:dyDescent="0.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hidden="1" x14ac:dyDescent="0.2">
      <c r="A7" s="126"/>
      <c r="B7" s="126"/>
      <c r="C7" s="126"/>
      <c r="D7" s="126"/>
      <c r="E7" s="126"/>
      <c r="F7" s="128"/>
      <c r="G7" s="128"/>
      <c r="H7" s="79"/>
    </row>
    <row r="8" spans="1:14" hidden="1" x14ac:dyDescent="0.2">
      <c r="A8" s="80"/>
      <c r="F8" s="80"/>
      <c r="G8" s="80"/>
      <c r="H8" s="76"/>
    </row>
    <row r="9" spans="1:14" x14ac:dyDescent="0.2">
      <c r="A9" s="439" t="s">
        <v>364</v>
      </c>
      <c r="B9" s="439" t="s">
        <v>356</v>
      </c>
      <c r="C9" s="439" t="s">
        <v>357</v>
      </c>
      <c r="D9" s="439" t="s">
        <v>358</v>
      </c>
      <c r="E9" s="439" t="s">
        <v>342</v>
      </c>
      <c r="F9" s="439" t="s">
        <v>359</v>
      </c>
      <c r="G9" s="63"/>
    </row>
    <row r="10" spans="1:14" x14ac:dyDescent="0.2">
      <c r="A10" s="440"/>
      <c r="B10" s="440" t="s">
        <v>287</v>
      </c>
      <c r="C10" s="440"/>
      <c r="D10" s="440"/>
      <c r="E10" s="440"/>
      <c r="F10" s="440"/>
      <c r="G10" s="63"/>
    </row>
    <row r="11" spans="1:14" x14ac:dyDescent="0.2">
      <c r="A11" s="290">
        <v>1</v>
      </c>
      <c r="B11" s="268" t="s">
        <v>291</v>
      </c>
      <c r="C11" s="268" t="s">
        <v>292</v>
      </c>
      <c r="D11" s="268" t="s">
        <v>293</v>
      </c>
      <c r="E11" s="268" t="s">
        <v>325</v>
      </c>
      <c r="F11" s="268" t="s">
        <v>340</v>
      </c>
      <c r="G11" s="63"/>
    </row>
    <row r="12" spans="1:14" hidden="1" x14ac:dyDescent="0.2">
      <c r="A12" s="80"/>
      <c r="F12" s="80"/>
      <c r="G12" s="80"/>
      <c r="H12" s="76"/>
    </row>
    <row r="13" spans="1:14" hidden="1" x14ac:dyDescent="0.2">
      <c r="A13" s="80"/>
      <c r="F13" s="80"/>
      <c r="G13" s="80"/>
      <c r="H13" s="76"/>
    </row>
    <row r="14" spans="1:14" hidden="1" x14ac:dyDescent="0.2">
      <c r="A14" s="80"/>
      <c r="F14" s="80"/>
      <c r="G14" s="80"/>
      <c r="H14" s="76"/>
    </row>
    <row r="15" spans="1:14" hidden="1" x14ac:dyDescent="0.2">
      <c r="A15" s="126"/>
      <c r="B15" s="126"/>
      <c r="C15" s="126"/>
      <c r="D15" s="126"/>
      <c r="E15" s="126"/>
      <c r="F15" s="128"/>
      <c r="G15" s="128"/>
      <c r="H15" s="79"/>
    </row>
    <row r="16" spans="1:14" hidden="1" x14ac:dyDescent="0.2">
      <c r="A16" s="80"/>
      <c r="F16" s="171"/>
      <c r="G16" s="171"/>
      <c r="H16" s="78"/>
    </row>
    <row r="17" spans="1:15" ht="60" hidden="1" x14ac:dyDescent="0.2">
      <c r="A17" s="181" t="s">
        <v>274</v>
      </c>
      <c r="B17" s="180" t="s">
        <v>287</v>
      </c>
      <c r="C17" s="180" t="s">
        <v>307</v>
      </c>
      <c r="D17" s="180" t="s">
        <v>288</v>
      </c>
      <c r="E17" s="180" t="s">
        <v>289</v>
      </c>
      <c r="F17" s="180" t="s">
        <v>296</v>
      </c>
      <c r="G17" s="180" t="s">
        <v>297</v>
      </c>
    </row>
    <row r="18" spans="1:15" s="61" customFormat="1" hidden="1" x14ac:dyDescent="0.2">
      <c r="A18" s="182"/>
      <c r="B18" s="182" t="s">
        <v>290</v>
      </c>
      <c r="C18" s="182" t="s">
        <v>291</v>
      </c>
      <c r="D18" s="182" t="s">
        <v>292</v>
      </c>
      <c r="E18" s="182" t="s">
        <v>293</v>
      </c>
      <c r="F18" s="252" t="s">
        <v>298</v>
      </c>
      <c r="G18" s="252" t="s">
        <v>295</v>
      </c>
      <c r="H18" s="63"/>
    </row>
    <row r="19" spans="1:15" s="61" customFormat="1" hidden="1" x14ac:dyDescent="0.2">
      <c r="B19" s="81"/>
      <c r="C19" s="81"/>
      <c r="D19" s="81"/>
      <c r="E19" s="81"/>
      <c r="F19" s="81"/>
      <c r="G19" s="81"/>
      <c r="H19" s="63"/>
    </row>
    <row r="20" spans="1:15" s="61" customFormat="1" hidden="1" x14ac:dyDescent="0.2">
      <c r="B20" s="81"/>
      <c r="C20" s="81"/>
      <c r="D20" s="81"/>
      <c r="E20" s="81"/>
      <c r="F20" s="81"/>
      <c r="G20" s="81"/>
      <c r="H20" s="63"/>
    </row>
    <row r="21" spans="1:15" s="61" customFormat="1" hidden="1" x14ac:dyDescent="0.2">
      <c r="B21" s="81"/>
      <c r="C21" s="81"/>
      <c r="D21" s="81"/>
      <c r="E21" s="81"/>
      <c r="F21" s="81"/>
      <c r="G21" s="81"/>
      <c r="H21" s="63"/>
    </row>
    <row r="22" spans="1:15" s="77" customFormat="1" ht="52.9" hidden="1" customHeight="1" x14ac:dyDescent="0.25">
      <c r="A22" s="111" t="s">
        <v>154</v>
      </c>
      <c r="B22" s="82" t="s">
        <v>387</v>
      </c>
      <c r="C22" s="82" t="s">
        <v>388</v>
      </c>
      <c r="D22" s="82" t="s">
        <v>389</v>
      </c>
      <c r="E22" s="82" t="s">
        <v>390</v>
      </c>
      <c r="F22" s="82" t="s">
        <v>391</v>
      </c>
      <c r="G22"/>
      <c r="H22"/>
      <c r="I22"/>
      <c r="J22"/>
      <c r="K22"/>
      <c r="L22"/>
      <c r="M22"/>
      <c r="N22"/>
      <c r="O22"/>
    </row>
    <row r="23" spans="1:15" ht="15" x14ac:dyDescent="0.25">
      <c r="A23" s="383" t="s">
        <v>361</v>
      </c>
      <c r="B23" s="384">
        <v>11030221.040000003</v>
      </c>
      <c r="C23" s="384">
        <v>19282366</v>
      </c>
      <c r="D23" s="384">
        <v>15171125</v>
      </c>
      <c r="E23" s="384">
        <v>16987905</v>
      </c>
      <c r="F23" s="384">
        <v>16422360</v>
      </c>
      <c r="G23"/>
      <c r="H23"/>
      <c r="I23"/>
      <c r="J23"/>
      <c r="K23"/>
      <c r="L23"/>
      <c r="M23"/>
      <c r="N23"/>
      <c r="O23"/>
    </row>
    <row r="24" spans="1:15" ht="15" x14ac:dyDescent="0.25">
      <c r="A24" s="369" t="s">
        <v>115</v>
      </c>
      <c r="B24" s="368">
        <v>11030221.040000003</v>
      </c>
      <c r="C24" s="368">
        <v>19282366</v>
      </c>
      <c r="D24" s="368">
        <v>15171125</v>
      </c>
      <c r="E24" s="368">
        <v>16987905</v>
      </c>
      <c r="F24" s="368">
        <v>16422360</v>
      </c>
      <c r="G24"/>
      <c r="H24"/>
      <c r="I24"/>
      <c r="J24"/>
      <c r="K24"/>
      <c r="L24"/>
      <c r="M24"/>
      <c r="N24"/>
      <c r="O24"/>
    </row>
    <row r="25" spans="1:15" ht="15" x14ac:dyDescent="0.25">
      <c r="A25" s="366" t="s">
        <v>118</v>
      </c>
      <c r="B25" s="147">
        <v>357716.99</v>
      </c>
      <c r="C25" s="147"/>
      <c r="D25" s="147"/>
      <c r="E25" s="147"/>
      <c r="F25" s="147"/>
      <c r="G25"/>
      <c r="H25"/>
      <c r="I25"/>
      <c r="J25"/>
      <c r="K25"/>
      <c r="L25"/>
      <c r="M25"/>
      <c r="N25"/>
      <c r="O25"/>
    </row>
    <row r="26" spans="1:15" ht="24.75" x14ac:dyDescent="0.25">
      <c r="A26" s="356" t="s">
        <v>262</v>
      </c>
      <c r="B26" s="82">
        <v>357716.99</v>
      </c>
      <c r="G26"/>
      <c r="H26"/>
      <c r="I26"/>
      <c r="J26"/>
      <c r="K26"/>
      <c r="L26"/>
      <c r="M26"/>
      <c r="N26"/>
      <c r="O26"/>
    </row>
    <row r="27" spans="1:15" ht="24.75" x14ac:dyDescent="0.25">
      <c r="A27" s="387" t="s">
        <v>3550</v>
      </c>
      <c r="B27" s="364">
        <v>102361.09999999999</v>
      </c>
      <c r="C27" s="364">
        <v>10000</v>
      </c>
      <c r="D27" s="364">
        <v>10000</v>
      </c>
      <c r="E27" s="364">
        <v>12000</v>
      </c>
      <c r="F27" s="364">
        <v>12000</v>
      </c>
      <c r="G27"/>
      <c r="H27"/>
      <c r="I27"/>
      <c r="J27"/>
      <c r="K27"/>
      <c r="L27"/>
      <c r="M27"/>
      <c r="N27"/>
      <c r="O27"/>
    </row>
    <row r="28" spans="1:15" ht="24.75" x14ac:dyDescent="0.25">
      <c r="A28" s="356" t="s">
        <v>260</v>
      </c>
      <c r="B28" s="82">
        <v>102361.09999999999</v>
      </c>
      <c r="C28" s="82">
        <v>10000</v>
      </c>
      <c r="D28" s="82">
        <v>10000</v>
      </c>
      <c r="E28" s="82">
        <v>12000</v>
      </c>
      <c r="F28" s="82">
        <v>12000</v>
      </c>
      <c r="G28"/>
      <c r="H28"/>
      <c r="I28"/>
      <c r="J28"/>
      <c r="K28"/>
      <c r="L28"/>
      <c r="M28"/>
      <c r="N28"/>
      <c r="O28"/>
    </row>
    <row r="29" spans="1:15" ht="15" x14ac:dyDescent="0.25">
      <c r="A29" s="366" t="s">
        <v>116</v>
      </c>
      <c r="B29" s="147">
        <v>10570142.950000003</v>
      </c>
      <c r="C29" s="147">
        <v>19272366</v>
      </c>
      <c r="D29" s="147">
        <v>15161125</v>
      </c>
      <c r="E29" s="147">
        <v>16975905</v>
      </c>
      <c r="F29" s="147">
        <v>16410360</v>
      </c>
      <c r="G29"/>
      <c r="H29"/>
      <c r="I29"/>
      <c r="J29"/>
      <c r="K29"/>
      <c r="L29"/>
      <c r="M29"/>
      <c r="N29"/>
      <c r="O29"/>
    </row>
    <row r="30" spans="1:15" ht="24.75" x14ac:dyDescent="0.25">
      <c r="A30" s="356" t="s">
        <v>257</v>
      </c>
      <c r="B30" s="82">
        <v>10570142.950000003</v>
      </c>
      <c r="C30" s="82">
        <v>19272366</v>
      </c>
      <c r="D30" s="82">
        <v>15161125</v>
      </c>
      <c r="E30" s="82">
        <v>16975905</v>
      </c>
      <c r="F30" s="82">
        <v>16410360</v>
      </c>
      <c r="G30"/>
      <c r="H30"/>
      <c r="I30"/>
      <c r="J30"/>
      <c r="K30"/>
      <c r="L30"/>
      <c r="M30"/>
      <c r="N30"/>
      <c r="O30"/>
    </row>
    <row r="31" spans="1:15" ht="15" x14ac:dyDescent="0.25">
      <c r="A31" s="322" t="s">
        <v>252</v>
      </c>
      <c r="B31" s="82">
        <v>11030221.040000003</v>
      </c>
      <c r="C31" s="82">
        <v>19282366</v>
      </c>
      <c r="D31" s="82">
        <v>15171125</v>
      </c>
      <c r="E31" s="82">
        <v>16987905</v>
      </c>
      <c r="F31" s="82">
        <v>16422360</v>
      </c>
      <c r="G31"/>
      <c r="H31"/>
      <c r="I31"/>
      <c r="J31"/>
      <c r="K31"/>
      <c r="L31"/>
      <c r="M31"/>
      <c r="N31"/>
      <c r="O31"/>
    </row>
    <row r="32" spans="1:15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5" ht="15" hidden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t="15" hidden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5" ht="15" hidden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5" ht="15" hidden="1" x14ac:dyDescent="0.25">
      <c r="A36"/>
      <c r="B36" s="144"/>
      <c r="C36" s="144"/>
      <c r="D36" s="144"/>
      <c r="E36" s="144"/>
      <c r="F36" s="144"/>
      <c r="G36" s="144"/>
    </row>
    <row r="37" spans="1:15" x14ac:dyDescent="0.2">
      <c r="A37" s="439" t="s">
        <v>364</v>
      </c>
      <c r="B37" s="439" t="s">
        <v>356</v>
      </c>
      <c r="C37" s="439" t="s">
        <v>357</v>
      </c>
      <c r="D37" s="439" t="s">
        <v>358</v>
      </c>
      <c r="E37" s="439" t="s">
        <v>342</v>
      </c>
      <c r="F37" s="439" t="s">
        <v>359</v>
      </c>
    </row>
    <row r="38" spans="1:15" x14ac:dyDescent="0.2">
      <c r="A38" s="440"/>
      <c r="B38" s="440" t="s">
        <v>287</v>
      </c>
      <c r="C38" s="440"/>
      <c r="D38" s="440"/>
      <c r="E38" s="440"/>
      <c r="F38" s="440"/>
      <c r="G38" s="81"/>
      <c r="H38" s="444"/>
      <c r="I38" s="444"/>
      <c r="J38" s="444"/>
      <c r="K38" s="444"/>
      <c r="L38" s="444"/>
      <c r="M38" s="444"/>
      <c r="N38" s="444"/>
      <c r="O38" s="444"/>
    </row>
    <row r="39" spans="1:15" x14ac:dyDescent="0.2">
      <c r="A39" s="290">
        <v>1</v>
      </c>
      <c r="B39" s="268" t="s">
        <v>291</v>
      </c>
      <c r="C39" s="268" t="s">
        <v>292</v>
      </c>
      <c r="D39" s="268" t="s">
        <v>293</v>
      </c>
      <c r="E39" s="268" t="s">
        <v>325</v>
      </c>
      <c r="F39" s="268" t="s">
        <v>340</v>
      </c>
      <c r="G39" s="322"/>
      <c r="H39" s="324"/>
      <c r="I39" s="324"/>
      <c r="J39" s="444"/>
      <c r="K39" s="444"/>
      <c r="L39" s="444"/>
      <c r="M39" s="444"/>
      <c r="N39" s="444"/>
      <c r="O39" s="444"/>
    </row>
    <row r="40" spans="1:15" ht="34.9" hidden="1" customHeight="1" x14ac:dyDescent="0.25">
      <c r="A40"/>
      <c r="B40"/>
      <c r="C40"/>
      <c r="D40"/>
      <c r="E40"/>
      <c r="F40" s="144"/>
      <c r="G40" s="144"/>
      <c r="H40"/>
    </row>
    <row r="41" spans="1:15" ht="46.15" hidden="1" customHeight="1" x14ac:dyDescent="0.25">
      <c r="A41" s="82" t="s">
        <v>154</v>
      </c>
      <c r="B41" s="82" t="s">
        <v>387</v>
      </c>
      <c r="C41" s="82" t="s">
        <v>388</v>
      </c>
      <c r="D41" s="82" t="s">
        <v>389</v>
      </c>
      <c r="E41" s="82" t="s">
        <v>390</v>
      </c>
      <c r="F41" s="82" t="s">
        <v>391</v>
      </c>
      <c r="G41"/>
      <c r="H41"/>
      <c r="I41"/>
      <c r="J41"/>
      <c r="K41"/>
      <c r="L41"/>
      <c r="M41"/>
      <c r="N41"/>
      <c r="O41"/>
    </row>
    <row r="42" spans="1:15" ht="15" x14ac:dyDescent="0.25">
      <c r="A42" s="383" t="s">
        <v>362</v>
      </c>
      <c r="B42" s="384">
        <v>11062318.020000003</v>
      </c>
      <c r="C42" s="384">
        <v>19282366</v>
      </c>
      <c r="D42" s="384">
        <v>15235879</v>
      </c>
      <c r="E42" s="384">
        <v>16987905</v>
      </c>
      <c r="F42" s="384">
        <v>16422360</v>
      </c>
      <c r="G42"/>
      <c r="H42"/>
      <c r="I42"/>
      <c r="J42"/>
      <c r="K42"/>
      <c r="L42"/>
      <c r="M42"/>
      <c r="N42"/>
      <c r="O42"/>
    </row>
    <row r="43" spans="1:15" ht="15" x14ac:dyDescent="0.25">
      <c r="A43" s="369" t="s">
        <v>130</v>
      </c>
      <c r="B43" s="368">
        <v>10185574.580000004</v>
      </c>
      <c r="C43" s="368">
        <v>12698773</v>
      </c>
      <c r="D43" s="368">
        <v>13850529</v>
      </c>
      <c r="E43" s="368">
        <v>15001755</v>
      </c>
      <c r="F43" s="368">
        <v>15938810</v>
      </c>
      <c r="G43"/>
      <c r="H43"/>
      <c r="I43"/>
      <c r="J43"/>
      <c r="K43"/>
      <c r="L43"/>
      <c r="M43"/>
      <c r="N43"/>
      <c r="O43"/>
    </row>
    <row r="44" spans="1:15" ht="15" x14ac:dyDescent="0.25">
      <c r="A44" s="366" t="s">
        <v>159</v>
      </c>
      <c r="B44" s="364">
        <v>8540934.7400000002</v>
      </c>
      <c r="C44" s="364">
        <v>10751388</v>
      </c>
      <c r="D44" s="364">
        <v>11864025</v>
      </c>
      <c r="E44" s="364">
        <v>12954105</v>
      </c>
      <c r="F44" s="364">
        <v>13835400</v>
      </c>
      <c r="G44"/>
      <c r="H44"/>
      <c r="I44"/>
      <c r="J44"/>
      <c r="K44"/>
      <c r="L44"/>
      <c r="M44"/>
      <c r="N44"/>
      <c r="O44"/>
    </row>
    <row r="45" spans="1:15" ht="15" x14ac:dyDescent="0.25">
      <c r="A45" s="356" t="s">
        <v>167</v>
      </c>
      <c r="B45" s="81">
        <v>7077755.8399999999</v>
      </c>
      <c r="C45" s="81">
        <v>8990388</v>
      </c>
      <c r="D45" s="81">
        <v>10005000</v>
      </c>
      <c r="E45" s="81">
        <v>10917000</v>
      </c>
      <c r="F45" s="81">
        <v>11688000</v>
      </c>
      <c r="G45"/>
      <c r="H45"/>
      <c r="I45"/>
      <c r="J45"/>
      <c r="K45"/>
      <c r="L45"/>
      <c r="M45"/>
      <c r="N45"/>
      <c r="O45"/>
    </row>
    <row r="46" spans="1:15" ht="15" x14ac:dyDescent="0.25">
      <c r="A46" s="357" t="s">
        <v>184</v>
      </c>
      <c r="B46" s="82">
        <v>7054804.0499999998</v>
      </c>
      <c r="C46" s="82">
        <v>8960388</v>
      </c>
      <c r="D46" s="82">
        <v>9975000</v>
      </c>
      <c r="E46" s="82">
        <v>10887000</v>
      </c>
      <c r="F46" s="82">
        <v>11658000</v>
      </c>
      <c r="G46"/>
      <c r="H46"/>
      <c r="I46"/>
      <c r="J46"/>
      <c r="K46"/>
      <c r="L46"/>
      <c r="M46"/>
      <c r="N46"/>
      <c r="O46"/>
    </row>
    <row r="47" spans="1:15" ht="15" x14ac:dyDescent="0.25">
      <c r="A47" s="357" t="s">
        <v>185</v>
      </c>
      <c r="B47" s="82">
        <v>22951.79</v>
      </c>
      <c r="C47" s="82">
        <v>30000</v>
      </c>
      <c r="D47" s="82">
        <v>30000</v>
      </c>
      <c r="E47" s="82">
        <v>30000</v>
      </c>
      <c r="F47" s="82">
        <v>30000</v>
      </c>
      <c r="G47"/>
      <c r="H47"/>
      <c r="I47"/>
      <c r="J47"/>
      <c r="K47"/>
      <c r="L47"/>
      <c r="M47"/>
      <c r="N47"/>
      <c r="O47"/>
    </row>
    <row r="48" spans="1:15" ht="15" x14ac:dyDescent="0.25">
      <c r="A48" s="356" t="s">
        <v>168</v>
      </c>
      <c r="B48" s="81">
        <v>310158.58</v>
      </c>
      <c r="C48" s="81">
        <v>277600</v>
      </c>
      <c r="D48" s="81">
        <v>208200</v>
      </c>
      <c r="E48" s="81">
        <v>235800</v>
      </c>
      <c r="F48" s="81">
        <v>218880</v>
      </c>
      <c r="G48"/>
      <c r="H48"/>
      <c r="I48"/>
      <c r="J48"/>
      <c r="K48"/>
      <c r="L48"/>
      <c r="M48"/>
      <c r="N48"/>
      <c r="O48"/>
    </row>
    <row r="49" spans="1:15" ht="15" x14ac:dyDescent="0.25">
      <c r="A49" s="357" t="s">
        <v>186</v>
      </c>
      <c r="B49" s="82">
        <v>310158.58</v>
      </c>
      <c r="C49" s="82">
        <v>277600</v>
      </c>
      <c r="D49" s="82">
        <v>208200</v>
      </c>
      <c r="E49" s="82">
        <v>235800</v>
      </c>
      <c r="F49" s="82">
        <v>218880</v>
      </c>
      <c r="G49"/>
      <c r="H49"/>
      <c r="I49"/>
      <c r="J49"/>
      <c r="K49"/>
      <c r="L49"/>
      <c r="M49"/>
      <c r="N49"/>
      <c r="O49"/>
    </row>
    <row r="50" spans="1:15" ht="15" x14ac:dyDescent="0.25">
      <c r="A50" s="356" t="s">
        <v>169</v>
      </c>
      <c r="B50" s="81">
        <v>1153020.32</v>
      </c>
      <c r="C50" s="81">
        <v>1483400</v>
      </c>
      <c r="D50" s="81">
        <v>1650825</v>
      </c>
      <c r="E50" s="81">
        <v>1801305</v>
      </c>
      <c r="F50" s="81">
        <v>1928520</v>
      </c>
      <c r="G50"/>
      <c r="H50"/>
      <c r="I50"/>
      <c r="J50"/>
      <c r="K50"/>
      <c r="L50"/>
      <c r="M50"/>
      <c r="N50"/>
      <c r="O50"/>
    </row>
    <row r="51" spans="1:15" ht="15" x14ac:dyDescent="0.25">
      <c r="A51" s="357" t="s">
        <v>187</v>
      </c>
      <c r="B51" s="82">
        <v>1153020.32</v>
      </c>
      <c r="C51" s="82">
        <v>1483400</v>
      </c>
      <c r="D51" s="82">
        <v>1650825</v>
      </c>
      <c r="E51" s="82">
        <v>1801305</v>
      </c>
      <c r="F51" s="82">
        <v>1928520</v>
      </c>
      <c r="G51"/>
      <c r="H51"/>
      <c r="I51"/>
      <c r="J51"/>
      <c r="K51"/>
      <c r="L51"/>
      <c r="M51"/>
      <c r="N51"/>
      <c r="O51"/>
    </row>
    <row r="52" spans="1:15" ht="15" x14ac:dyDescent="0.25">
      <c r="A52" s="366" t="s">
        <v>131</v>
      </c>
      <c r="B52" s="364">
        <v>1631430.6700000004</v>
      </c>
      <c r="C52" s="364">
        <v>1929335</v>
      </c>
      <c r="D52" s="364">
        <v>1972904</v>
      </c>
      <c r="E52" s="364">
        <v>2036500</v>
      </c>
      <c r="F52" s="364">
        <v>2092260</v>
      </c>
      <c r="G52"/>
      <c r="H52"/>
      <c r="I52"/>
      <c r="J52"/>
      <c r="K52"/>
      <c r="L52"/>
      <c r="M52"/>
      <c r="N52"/>
      <c r="O52"/>
    </row>
    <row r="53" spans="1:15" ht="15" x14ac:dyDescent="0.25">
      <c r="A53" s="356" t="s">
        <v>170</v>
      </c>
      <c r="B53" s="81">
        <v>323594.09000000003</v>
      </c>
      <c r="C53" s="81">
        <v>370000</v>
      </c>
      <c r="D53" s="81">
        <v>376454</v>
      </c>
      <c r="E53" s="81">
        <v>377000</v>
      </c>
      <c r="F53" s="81">
        <v>380000</v>
      </c>
      <c r="G53"/>
      <c r="H53"/>
      <c r="I53"/>
      <c r="J53"/>
      <c r="K53"/>
      <c r="L53"/>
      <c r="M53"/>
      <c r="N53"/>
      <c r="O53"/>
    </row>
    <row r="54" spans="1:15" ht="15" x14ac:dyDescent="0.25">
      <c r="A54" s="357" t="s">
        <v>230</v>
      </c>
      <c r="B54" s="82">
        <v>131394.94</v>
      </c>
      <c r="C54" s="82">
        <v>120000</v>
      </c>
      <c r="D54" s="82">
        <v>130454</v>
      </c>
      <c r="E54" s="82">
        <v>120000</v>
      </c>
      <c r="F54" s="82">
        <v>120000</v>
      </c>
      <c r="G54"/>
      <c r="H54"/>
      <c r="I54"/>
      <c r="J54"/>
      <c r="K54"/>
      <c r="L54"/>
      <c r="M54"/>
      <c r="N54"/>
      <c r="O54"/>
    </row>
    <row r="55" spans="1:15" ht="15" x14ac:dyDescent="0.25">
      <c r="A55" s="357" t="s">
        <v>189</v>
      </c>
      <c r="B55" s="82">
        <v>173039.23</v>
      </c>
      <c r="C55" s="82">
        <v>196000</v>
      </c>
      <c r="D55" s="82">
        <v>191000</v>
      </c>
      <c r="E55" s="82">
        <v>200000</v>
      </c>
      <c r="F55" s="82">
        <v>200000</v>
      </c>
      <c r="G55"/>
      <c r="H55"/>
      <c r="I55"/>
      <c r="J55"/>
      <c r="K55"/>
      <c r="L55"/>
      <c r="M55"/>
      <c r="N55"/>
      <c r="O55"/>
    </row>
    <row r="56" spans="1:15" ht="15" x14ac:dyDescent="0.25">
      <c r="A56" s="357" t="s">
        <v>231</v>
      </c>
      <c r="B56" s="82">
        <v>19159.919999999998</v>
      </c>
      <c r="C56" s="82">
        <v>54000</v>
      </c>
      <c r="D56" s="82">
        <v>55000</v>
      </c>
      <c r="E56" s="82">
        <v>57000</v>
      </c>
      <c r="F56" s="82">
        <v>60000</v>
      </c>
      <c r="G56"/>
      <c r="H56"/>
      <c r="I56"/>
      <c r="J56"/>
      <c r="K56"/>
      <c r="L56"/>
      <c r="M56"/>
      <c r="N56"/>
      <c r="O56"/>
    </row>
    <row r="57" spans="1:15" ht="15" x14ac:dyDescent="0.25">
      <c r="A57" s="356" t="s">
        <v>171</v>
      </c>
      <c r="B57" s="81">
        <v>216094.24</v>
      </c>
      <c r="C57" s="81">
        <v>321150</v>
      </c>
      <c r="D57" s="81">
        <v>324950</v>
      </c>
      <c r="E57" s="81">
        <v>347450</v>
      </c>
      <c r="F57" s="81">
        <v>349450</v>
      </c>
      <c r="G57"/>
      <c r="H57"/>
      <c r="I57"/>
      <c r="J57"/>
      <c r="K57"/>
      <c r="L57"/>
      <c r="M57"/>
      <c r="N57"/>
      <c r="O57"/>
    </row>
    <row r="58" spans="1:15" ht="15" x14ac:dyDescent="0.25">
      <c r="A58" s="357" t="s">
        <v>232</v>
      </c>
      <c r="B58" s="82">
        <v>70159.520000000004</v>
      </c>
      <c r="C58" s="82">
        <v>73000</v>
      </c>
      <c r="D58" s="82">
        <v>83000</v>
      </c>
      <c r="E58" s="82">
        <v>95000</v>
      </c>
      <c r="F58" s="82">
        <v>105000</v>
      </c>
      <c r="G58"/>
      <c r="H58"/>
      <c r="I58"/>
      <c r="J58"/>
      <c r="K58"/>
      <c r="L58"/>
      <c r="M58"/>
      <c r="N58"/>
      <c r="O58"/>
    </row>
    <row r="59" spans="1:15" ht="15" x14ac:dyDescent="0.25">
      <c r="A59" s="357" t="s">
        <v>193</v>
      </c>
      <c r="C59" s="82">
        <v>10000</v>
      </c>
      <c r="D59" s="82">
        <v>10000</v>
      </c>
      <c r="E59" s="82">
        <v>12000</v>
      </c>
      <c r="F59" s="82">
        <v>12000</v>
      </c>
      <c r="G59"/>
      <c r="H59"/>
      <c r="I59"/>
      <c r="J59"/>
      <c r="K59"/>
      <c r="L59"/>
      <c r="M59"/>
      <c r="N59"/>
      <c r="O59"/>
    </row>
    <row r="60" spans="1:15" ht="15" x14ac:dyDescent="0.25">
      <c r="A60" s="357" t="s">
        <v>233</v>
      </c>
      <c r="B60" s="82">
        <v>132477.20000000001</v>
      </c>
      <c r="C60" s="82">
        <v>214000</v>
      </c>
      <c r="D60" s="82">
        <v>216000</v>
      </c>
      <c r="E60" s="82">
        <v>218600</v>
      </c>
      <c r="F60" s="82">
        <v>218600</v>
      </c>
      <c r="G60"/>
      <c r="H60"/>
      <c r="I60"/>
      <c r="J60"/>
      <c r="K60"/>
      <c r="L60"/>
      <c r="M60"/>
      <c r="N60"/>
      <c r="O60"/>
    </row>
    <row r="61" spans="1:15" ht="15" x14ac:dyDescent="0.25">
      <c r="A61" s="357" t="s">
        <v>195</v>
      </c>
      <c r="B61" s="82">
        <v>319.75</v>
      </c>
      <c r="C61" s="82">
        <v>2700</v>
      </c>
      <c r="D61" s="82">
        <v>2700</v>
      </c>
      <c r="E61" s="82">
        <v>2700</v>
      </c>
      <c r="F61" s="82">
        <v>2700</v>
      </c>
      <c r="G61"/>
      <c r="H61"/>
      <c r="I61"/>
      <c r="J61"/>
      <c r="K61"/>
      <c r="L61"/>
      <c r="M61"/>
      <c r="N61"/>
      <c r="O61"/>
    </row>
    <row r="62" spans="1:15" ht="15" x14ac:dyDescent="0.25">
      <c r="A62" s="357" t="s">
        <v>234</v>
      </c>
      <c r="B62" s="82">
        <v>10438.77</v>
      </c>
      <c r="C62" s="82">
        <v>18000</v>
      </c>
      <c r="D62" s="82">
        <v>10100</v>
      </c>
      <c r="E62" s="82">
        <v>16000</v>
      </c>
      <c r="F62" s="82">
        <v>8000</v>
      </c>
      <c r="G62"/>
      <c r="H62"/>
      <c r="I62"/>
      <c r="J62"/>
      <c r="K62"/>
      <c r="L62"/>
      <c r="M62"/>
      <c r="N62"/>
      <c r="O62"/>
    </row>
    <row r="63" spans="1:15" ht="15" x14ac:dyDescent="0.25">
      <c r="A63" s="357" t="s">
        <v>197</v>
      </c>
      <c r="B63" s="82">
        <v>2699</v>
      </c>
      <c r="C63" s="82">
        <v>3450</v>
      </c>
      <c r="D63" s="82">
        <v>3150</v>
      </c>
      <c r="E63" s="82">
        <v>3150</v>
      </c>
      <c r="F63" s="82">
        <v>3150</v>
      </c>
      <c r="G63"/>
      <c r="H63"/>
      <c r="I63"/>
      <c r="J63"/>
      <c r="K63"/>
      <c r="L63"/>
      <c r="M63"/>
      <c r="N63"/>
      <c r="O63"/>
    </row>
    <row r="64" spans="1:15" ht="15" x14ac:dyDescent="0.25">
      <c r="A64" s="356" t="s">
        <v>132</v>
      </c>
      <c r="B64" s="81">
        <v>988810.78000000026</v>
      </c>
      <c r="C64" s="81">
        <v>1104435</v>
      </c>
      <c r="D64" s="81">
        <v>1130700</v>
      </c>
      <c r="E64" s="81">
        <v>1204550</v>
      </c>
      <c r="F64" s="81">
        <v>1254310</v>
      </c>
      <c r="G64"/>
      <c r="H64"/>
      <c r="I64"/>
      <c r="J64"/>
      <c r="K64"/>
      <c r="L64"/>
      <c r="M64"/>
      <c r="N64"/>
      <c r="O64"/>
    </row>
    <row r="65" spans="1:15" ht="15" x14ac:dyDescent="0.25">
      <c r="A65" s="357" t="s">
        <v>3574</v>
      </c>
      <c r="B65" s="82">
        <v>100232.53</v>
      </c>
      <c r="C65" s="82">
        <v>109000</v>
      </c>
      <c r="D65" s="82">
        <v>178000</v>
      </c>
      <c r="E65" s="82">
        <v>130000</v>
      </c>
      <c r="F65" s="82">
        <v>160000</v>
      </c>
      <c r="G65"/>
      <c r="H65"/>
      <c r="I65"/>
      <c r="J65"/>
      <c r="K65"/>
      <c r="L65"/>
      <c r="M65"/>
      <c r="N65"/>
      <c r="O65"/>
    </row>
    <row r="66" spans="1:15" ht="15" x14ac:dyDescent="0.25">
      <c r="A66" s="357" t="s">
        <v>152</v>
      </c>
      <c r="B66" s="82">
        <v>106598.72</v>
      </c>
      <c r="C66" s="82">
        <v>175500</v>
      </c>
      <c r="D66" s="82">
        <v>78900</v>
      </c>
      <c r="E66" s="82">
        <v>73900</v>
      </c>
      <c r="F66" s="82">
        <v>74300</v>
      </c>
      <c r="G66"/>
      <c r="H66"/>
      <c r="I66"/>
      <c r="J66"/>
      <c r="K66"/>
      <c r="L66"/>
      <c r="M66"/>
      <c r="N66"/>
      <c r="O66"/>
    </row>
    <row r="67" spans="1:15" ht="15" x14ac:dyDescent="0.25">
      <c r="A67" s="357" t="s">
        <v>200</v>
      </c>
      <c r="B67" s="82">
        <v>7294.57</v>
      </c>
      <c r="C67" s="82">
        <v>12000</v>
      </c>
      <c r="D67" s="82">
        <v>8500</v>
      </c>
      <c r="E67" s="82">
        <v>8500</v>
      </c>
      <c r="F67" s="82">
        <v>8500</v>
      </c>
      <c r="G67"/>
      <c r="H67"/>
      <c r="I67"/>
      <c r="J67"/>
      <c r="K67"/>
      <c r="L67"/>
      <c r="M67"/>
      <c r="N67"/>
      <c r="O67"/>
    </row>
    <row r="68" spans="1:15" ht="15" x14ac:dyDescent="0.25">
      <c r="A68" s="357" t="s">
        <v>201</v>
      </c>
      <c r="B68" s="82">
        <v>52137.66</v>
      </c>
      <c r="C68" s="82">
        <v>53000</v>
      </c>
      <c r="D68" s="82">
        <v>53000</v>
      </c>
      <c r="E68" s="82">
        <v>53000</v>
      </c>
      <c r="F68" s="82">
        <v>53000</v>
      </c>
      <c r="G68"/>
      <c r="H68"/>
      <c r="I68"/>
      <c r="J68"/>
      <c r="K68"/>
      <c r="L68"/>
      <c r="M68"/>
      <c r="N68"/>
      <c r="O68"/>
    </row>
    <row r="69" spans="1:15" ht="15" x14ac:dyDescent="0.25">
      <c r="A69" s="357" t="s">
        <v>143</v>
      </c>
      <c r="B69" s="82">
        <v>264970.57</v>
      </c>
      <c r="C69" s="82">
        <v>291290</v>
      </c>
      <c r="D69" s="82">
        <v>225250</v>
      </c>
      <c r="E69" s="82">
        <v>170500</v>
      </c>
      <c r="F69" s="82">
        <v>170500</v>
      </c>
      <c r="G69"/>
      <c r="H69"/>
      <c r="I69"/>
      <c r="J69"/>
      <c r="K69"/>
      <c r="L69"/>
      <c r="M69"/>
      <c r="N69"/>
      <c r="O69"/>
    </row>
    <row r="70" spans="1:15" ht="15" x14ac:dyDescent="0.25">
      <c r="A70" s="357" t="s">
        <v>203</v>
      </c>
      <c r="B70" s="82">
        <v>14871.29</v>
      </c>
      <c r="C70" s="82">
        <v>23000</v>
      </c>
      <c r="D70" s="82">
        <v>27800</v>
      </c>
      <c r="E70" s="82">
        <v>2400</v>
      </c>
      <c r="F70" s="82">
        <v>53760</v>
      </c>
      <c r="G70"/>
      <c r="H70"/>
      <c r="I70"/>
      <c r="J70"/>
      <c r="K70"/>
      <c r="L70"/>
      <c r="M70"/>
      <c r="N70"/>
      <c r="O70"/>
    </row>
    <row r="71" spans="1:15" ht="15" x14ac:dyDescent="0.25">
      <c r="A71" s="357" t="s">
        <v>236</v>
      </c>
      <c r="B71" s="82">
        <v>36137.79</v>
      </c>
      <c r="C71" s="82">
        <v>40000</v>
      </c>
      <c r="D71" s="82">
        <v>44000</v>
      </c>
      <c r="E71" s="82">
        <v>40000</v>
      </c>
      <c r="F71" s="82">
        <v>40000</v>
      </c>
      <c r="G71"/>
      <c r="H71"/>
      <c r="I71"/>
      <c r="J71"/>
      <c r="K71"/>
      <c r="L71"/>
      <c r="M71"/>
      <c r="N71"/>
      <c r="O71"/>
    </row>
    <row r="72" spans="1:15" ht="15" x14ac:dyDescent="0.25">
      <c r="A72" s="357" t="s">
        <v>153</v>
      </c>
      <c r="B72" s="82">
        <v>223698.57</v>
      </c>
      <c r="C72" s="82">
        <v>203000</v>
      </c>
      <c r="D72" s="82">
        <v>223250</v>
      </c>
      <c r="E72" s="82">
        <v>253250</v>
      </c>
      <c r="F72" s="82">
        <v>223250</v>
      </c>
      <c r="G72"/>
      <c r="H72"/>
      <c r="I72"/>
      <c r="J72"/>
      <c r="K72"/>
      <c r="L72"/>
      <c r="M72"/>
      <c r="N72"/>
      <c r="O72"/>
    </row>
    <row r="73" spans="1:15" ht="15" x14ac:dyDescent="0.25">
      <c r="A73" s="357" t="s">
        <v>237</v>
      </c>
      <c r="B73" s="82">
        <v>182869.08</v>
      </c>
      <c r="C73" s="82">
        <v>197645</v>
      </c>
      <c r="D73" s="82">
        <v>292000</v>
      </c>
      <c r="E73" s="82">
        <v>473000</v>
      </c>
      <c r="F73" s="82">
        <v>471000</v>
      </c>
      <c r="G73"/>
      <c r="H73"/>
      <c r="I73"/>
      <c r="J73"/>
      <c r="K73"/>
      <c r="L73"/>
      <c r="M73"/>
      <c r="N73"/>
      <c r="O73"/>
    </row>
    <row r="74" spans="1:15" ht="15" x14ac:dyDescent="0.25">
      <c r="A74" s="356" t="s">
        <v>173</v>
      </c>
      <c r="B74" s="81">
        <v>102931.56</v>
      </c>
      <c r="C74" s="81">
        <v>133750</v>
      </c>
      <c r="D74" s="81">
        <v>139500</v>
      </c>
      <c r="E74" s="81">
        <v>107500</v>
      </c>
      <c r="F74" s="81">
        <v>108500</v>
      </c>
      <c r="G74"/>
      <c r="H74"/>
      <c r="I74"/>
      <c r="J74"/>
      <c r="K74"/>
      <c r="L74"/>
      <c r="M74"/>
      <c r="N74"/>
      <c r="O74"/>
    </row>
    <row r="75" spans="1:15" ht="15" x14ac:dyDescent="0.25">
      <c r="A75" s="357" t="s">
        <v>208</v>
      </c>
      <c r="B75" s="82">
        <v>19324.080000000002</v>
      </c>
      <c r="C75" s="82">
        <v>20000</v>
      </c>
      <c r="D75" s="82">
        <v>25000</v>
      </c>
      <c r="E75" s="82">
        <v>25000</v>
      </c>
      <c r="F75" s="82">
        <v>25000</v>
      </c>
      <c r="G75"/>
      <c r="H75"/>
      <c r="I75"/>
      <c r="J75"/>
      <c r="K75"/>
      <c r="L75"/>
      <c r="M75"/>
      <c r="N75"/>
      <c r="O75"/>
    </row>
    <row r="76" spans="1:15" ht="15" x14ac:dyDescent="0.25">
      <c r="A76" s="357" t="s">
        <v>209</v>
      </c>
      <c r="B76" s="82">
        <v>9654.2699999999986</v>
      </c>
      <c r="C76" s="82">
        <v>11500</v>
      </c>
      <c r="D76" s="82">
        <v>16700</v>
      </c>
      <c r="E76" s="82">
        <v>16700</v>
      </c>
      <c r="F76" s="82">
        <v>16700</v>
      </c>
      <c r="G76"/>
      <c r="H76"/>
      <c r="I76"/>
      <c r="J76"/>
      <c r="K76"/>
      <c r="L76"/>
      <c r="M76"/>
      <c r="N76"/>
      <c r="O76"/>
    </row>
    <row r="77" spans="1:15" ht="15" x14ac:dyDescent="0.25">
      <c r="A77" s="357" t="s">
        <v>210</v>
      </c>
      <c r="B77" s="82">
        <v>51594.43</v>
      </c>
      <c r="C77" s="82">
        <v>80000</v>
      </c>
      <c r="D77" s="82">
        <v>70000</v>
      </c>
      <c r="E77" s="82">
        <v>40000</v>
      </c>
      <c r="F77" s="82">
        <v>40000</v>
      </c>
      <c r="G77"/>
      <c r="H77"/>
      <c r="I77"/>
      <c r="J77"/>
      <c r="K77"/>
      <c r="L77"/>
      <c r="M77"/>
      <c r="N77"/>
      <c r="O77"/>
    </row>
    <row r="78" spans="1:15" ht="15" x14ac:dyDescent="0.25">
      <c r="A78" s="357" t="s">
        <v>211</v>
      </c>
      <c r="B78" s="82">
        <v>2791.73</v>
      </c>
      <c r="C78" s="82">
        <v>2700</v>
      </c>
      <c r="D78" s="82">
        <v>3000</v>
      </c>
      <c r="E78" s="82">
        <v>3000</v>
      </c>
      <c r="F78" s="82">
        <v>3000</v>
      </c>
      <c r="G78"/>
      <c r="H78"/>
      <c r="I78"/>
      <c r="J78"/>
      <c r="K78"/>
      <c r="L78"/>
      <c r="M78"/>
      <c r="N78"/>
      <c r="O78"/>
    </row>
    <row r="79" spans="1:15" ht="15" x14ac:dyDescent="0.25">
      <c r="A79" s="357" t="s">
        <v>238</v>
      </c>
      <c r="B79" s="82">
        <v>10419.08</v>
      </c>
      <c r="C79" s="82">
        <v>9550</v>
      </c>
      <c r="D79" s="82">
        <v>14800</v>
      </c>
      <c r="E79" s="82">
        <v>14800</v>
      </c>
      <c r="F79" s="82">
        <v>14800</v>
      </c>
      <c r="G79"/>
      <c r="H79"/>
      <c r="I79"/>
      <c r="J79"/>
      <c r="K79"/>
      <c r="L79"/>
      <c r="M79"/>
      <c r="N79"/>
      <c r="O79"/>
    </row>
    <row r="80" spans="1:15" ht="15" x14ac:dyDescent="0.25">
      <c r="A80" s="357" t="s">
        <v>239</v>
      </c>
      <c r="B80" s="82">
        <v>9147.9699999999993</v>
      </c>
      <c r="C80" s="82">
        <v>10000</v>
      </c>
      <c r="D80" s="82">
        <v>10000</v>
      </c>
      <c r="E80" s="82">
        <v>8000</v>
      </c>
      <c r="F80" s="82">
        <v>9000</v>
      </c>
      <c r="G80"/>
      <c r="H80"/>
      <c r="I80"/>
      <c r="J80"/>
      <c r="K80"/>
      <c r="L80"/>
      <c r="M80"/>
      <c r="N80"/>
      <c r="O80"/>
    </row>
    <row r="81" spans="1:15" ht="15" x14ac:dyDescent="0.25">
      <c r="A81" s="356" t="s">
        <v>172</v>
      </c>
      <c r="B81" s="81"/>
      <c r="C81" s="81"/>
      <c r="D81" s="81">
        <v>1300</v>
      </c>
      <c r="E81" s="81"/>
      <c r="F81" s="81"/>
      <c r="G81"/>
      <c r="H81"/>
      <c r="I81"/>
      <c r="J81"/>
      <c r="K81"/>
      <c r="L81"/>
      <c r="M81"/>
      <c r="N81"/>
      <c r="O81"/>
    </row>
    <row r="82" spans="1:15" ht="15" x14ac:dyDescent="0.25">
      <c r="A82" s="357" t="s">
        <v>207</v>
      </c>
      <c r="D82" s="82">
        <v>1300</v>
      </c>
      <c r="G82"/>
      <c r="H82"/>
      <c r="I82"/>
      <c r="J82"/>
      <c r="K82"/>
      <c r="L82"/>
      <c r="M82"/>
      <c r="N82"/>
      <c r="O82"/>
    </row>
    <row r="83" spans="1:15" ht="15" x14ac:dyDescent="0.25">
      <c r="A83" s="366" t="s">
        <v>160</v>
      </c>
      <c r="B83" s="364">
        <v>10820.16</v>
      </c>
      <c r="C83" s="364">
        <v>7050</v>
      </c>
      <c r="D83" s="364">
        <v>2600</v>
      </c>
      <c r="E83" s="364">
        <v>150</v>
      </c>
      <c r="F83" s="364">
        <v>150</v>
      </c>
      <c r="G83"/>
      <c r="H83"/>
      <c r="I83"/>
      <c r="J83"/>
      <c r="K83"/>
      <c r="L83"/>
      <c r="M83"/>
      <c r="N83"/>
      <c r="O83"/>
    </row>
    <row r="84" spans="1:15" ht="15" x14ac:dyDescent="0.25">
      <c r="A84" s="356" t="s">
        <v>174</v>
      </c>
      <c r="B84" s="82">
        <v>10820.16</v>
      </c>
      <c r="C84" s="82">
        <v>6800</v>
      </c>
      <c r="D84" s="82">
        <v>2450</v>
      </c>
      <c r="G84"/>
      <c r="H84"/>
      <c r="I84"/>
      <c r="J84"/>
      <c r="K84"/>
      <c r="L84"/>
      <c r="M84"/>
      <c r="N84"/>
      <c r="O84"/>
    </row>
    <row r="85" spans="1:15" ht="15" x14ac:dyDescent="0.25">
      <c r="A85" s="357" t="s">
        <v>242</v>
      </c>
      <c r="B85" s="82">
        <v>10820.16</v>
      </c>
      <c r="C85" s="82">
        <v>6800</v>
      </c>
      <c r="D85" s="82">
        <v>2450</v>
      </c>
      <c r="G85"/>
      <c r="H85"/>
      <c r="I85"/>
      <c r="J85"/>
      <c r="K85"/>
      <c r="L85"/>
      <c r="M85"/>
      <c r="N85"/>
      <c r="O85"/>
    </row>
    <row r="86" spans="1:15" ht="15" x14ac:dyDescent="0.25">
      <c r="A86" s="359" t="s">
        <v>175</v>
      </c>
      <c r="C86" s="82">
        <v>250</v>
      </c>
      <c r="D86" s="82">
        <v>150</v>
      </c>
      <c r="E86" s="82">
        <v>150</v>
      </c>
      <c r="F86" s="82">
        <v>150</v>
      </c>
      <c r="G86"/>
      <c r="H86"/>
      <c r="I86"/>
      <c r="J86"/>
      <c r="K86"/>
      <c r="L86"/>
      <c r="M86"/>
      <c r="N86"/>
      <c r="O86"/>
    </row>
    <row r="87" spans="1:15" ht="15" x14ac:dyDescent="0.25">
      <c r="A87" s="357" t="s">
        <v>394</v>
      </c>
      <c r="C87" s="82">
        <v>250</v>
      </c>
      <c r="D87" s="82">
        <v>150</v>
      </c>
      <c r="E87" s="82">
        <v>150</v>
      </c>
      <c r="F87" s="82">
        <v>150</v>
      </c>
      <c r="G87"/>
      <c r="H87"/>
      <c r="I87"/>
      <c r="J87"/>
      <c r="K87"/>
      <c r="L87"/>
      <c r="M87"/>
      <c r="N87"/>
      <c r="O87"/>
    </row>
    <row r="88" spans="1:15" ht="15" x14ac:dyDescent="0.25">
      <c r="A88" s="366" t="s">
        <v>161</v>
      </c>
      <c r="B88" s="364">
        <v>2389.0100000000002</v>
      </c>
      <c r="C88" s="364">
        <v>11000</v>
      </c>
      <c r="D88" s="364">
        <v>11000</v>
      </c>
      <c r="E88" s="364">
        <v>11000</v>
      </c>
      <c r="F88" s="364">
        <v>11000</v>
      </c>
      <c r="G88"/>
      <c r="H88"/>
      <c r="I88"/>
      <c r="J88"/>
      <c r="K88"/>
      <c r="L88"/>
      <c r="M88"/>
      <c r="N88"/>
      <c r="O88"/>
    </row>
    <row r="89" spans="1:15" ht="24.75" x14ac:dyDescent="0.25">
      <c r="A89" s="356" t="s">
        <v>176</v>
      </c>
      <c r="B89" s="82">
        <v>2389.0100000000002</v>
      </c>
      <c r="C89" s="82">
        <v>11000</v>
      </c>
      <c r="D89" s="82">
        <v>11000</v>
      </c>
      <c r="E89" s="82">
        <v>11000</v>
      </c>
      <c r="F89" s="82">
        <v>11000</v>
      </c>
      <c r="G89"/>
      <c r="H89"/>
      <c r="I89"/>
      <c r="J89"/>
      <c r="K89"/>
      <c r="L89"/>
      <c r="M89"/>
      <c r="N89"/>
      <c r="O89"/>
    </row>
    <row r="90" spans="1:15" ht="15" x14ac:dyDescent="0.25">
      <c r="A90" s="357" t="s">
        <v>217</v>
      </c>
      <c r="B90" s="82">
        <v>2389.0100000000002</v>
      </c>
      <c r="C90" s="82">
        <v>11000</v>
      </c>
      <c r="D90" s="82">
        <v>11000</v>
      </c>
      <c r="E90" s="82">
        <v>11000</v>
      </c>
      <c r="F90" s="82">
        <v>11000</v>
      </c>
      <c r="G90"/>
      <c r="H90"/>
      <c r="I90"/>
      <c r="J90"/>
      <c r="K90"/>
      <c r="L90"/>
      <c r="M90"/>
      <c r="N90"/>
      <c r="O90"/>
    </row>
    <row r="91" spans="1:15" ht="15" x14ac:dyDescent="0.25">
      <c r="A91" s="369" t="s">
        <v>157</v>
      </c>
      <c r="B91" s="368">
        <v>876743.44000000006</v>
      </c>
      <c r="C91" s="368">
        <v>6583593</v>
      </c>
      <c r="D91" s="368">
        <v>1385350</v>
      </c>
      <c r="E91" s="368">
        <v>1986150</v>
      </c>
      <c r="F91" s="368">
        <v>483550</v>
      </c>
      <c r="G91"/>
      <c r="H91"/>
      <c r="I91"/>
      <c r="J91"/>
      <c r="K91"/>
      <c r="L91"/>
      <c r="M91"/>
      <c r="N91"/>
      <c r="O91"/>
    </row>
    <row r="92" spans="1:15" ht="15" x14ac:dyDescent="0.25">
      <c r="A92" s="366" t="s">
        <v>162</v>
      </c>
      <c r="B92" s="364">
        <v>550</v>
      </c>
      <c r="C92" s="364"/>
      <c r="D92" s="364">
        <v>50550</v>
      </c>
      <c r="E92" s="364">
        <v>50550</v>
      </c>
      <c r="F92" s="364">
        <v>550</v>
      </c>
      <c r="G92"/>
      <c r="H92"/>
      <c r="I92"/>
      <c r="J92"/>
      <c r="K92"/>
      <c r="L92"/>
      <c r="M92"/>
      <c r="N92"/>
      <c r="O92"/>
    </row>
    <row r="93" spans="1:15" ht="15" x14ac:dyDescent="0.25">
      <c r="A93" s="356" t="s">
        <v>177</v>
      </c>
      <c r="B93" s="82">
        <v>550</v>
      </c>
      <c r="D93" s="82">
        <v>50550</v>
      </c>
      <c r="E93" s="82">
        <v>50550</v>
      </c>
      <c r="F93" s="82">
        <v>550</v>
      </c>
      <c r="G93"/>
      <c r="H93"/>
      <c r="I93"/>
      <c r="J93"/>
      <c r="K93"/>
      <c r="L93"/>
      <c r="M93"/>
      <c r="N93"/>
      <c r="O93"/>
    </row>
    <row r="94" spans="1:15" ht="15" x14ac:dyDescent="0.25">
      <c r="A94" s="357" t="s">
        <v>251</v>
      </c>
      <c r="B94" s="82">
        <v>550</v>
      </c>
      <c r="D94" s="82">
        <v>50550</v>
      </c>
      <c r="E94" s="82">
        <v>50550</v>
      </c>
      <c r="F94" s="82">
        <v>550</v>
      </c>
      <c r="G94"/>
      <c r="H94"/>
      <c r="I94"/>
      <c r="J94"/>
      <c r="K94"/>
      <c r="L94"/>
      <c r="M94"/>
      <c r="N94"/>
      <c r="O94"/>
    </row>
    <row r="95" spans="1:15" ht="15" x14ac:dyDescent="0.25">
      <c r="A95" s="366" t="s">
        <v>163</v>
      </c>
      <c r="B95" s="364">
        <v>156980.17000000001</v>
      </c>
      <c r="C95" s="364">
        <v>317093</v>
      </c>
      <c r="D95" s="364">
        <v>634800</v>
      </c>
      <c r="E95" s="364">
        <v>425600</v>
      </c>
      <c r="F95" s="364">
        <v>483000</v>
      </c>
      <c r="G95"/>
      <c r="H95"/>
      <c r="I95"/>
      <c r="J95"/>
      <c r="K95"/>
      <c r="L95"/>
      <c r="M95"/>
      <c r="N95"/>
      <c r="O95"/>
    </row>
    <row r="96" spans="1:15" ht="15" x14ac:dyDescent="0.25">
      <c r="A96" s="356" t="s">
        <v>178</v>
      </c>
      <c r="B96" s="82">
        <v>52650.18</v>
      </c>
      <c r="C96" s="82">
        <v>206522</v>
      </c>
      <c r="D96" s="82">
        <v>559800</v>
      </c>
      <c r="E96" s="82">
        <v>425600</v>
      </c>
      <c r="F96" s="82">
        <v>483000</v>
      </c>
      <c r="G96"/>
      <c r="H96"/>
      <c r="I96"/>
      <c r="J96"/>
      <c r="K96"/>
      <c r="L96"/>
      <c r="M96"/>
      <c r="N96"/>
      <c r="O96"/>
    </row>
    <row r="97" spans="1:15" ht="15" x14ac:dyDescent="0.25">
      <c r="A97" s="357" t="s">
        <v>240</v>
      </c>
      <c r="B97" s="82">
        <v>19853.41</v>
      </c>
      <c r="C97" s="82">
        <v>128022</v>
      </c>
      <c r="D97" s="82">
        <v>463000</v>
      </c>
      <c r="E97" s="82">
        <v>263800</v>
      </c>
      <c r="F97" s="82">
        <v>480000</v>
      </c>
      <c r="G97"/>
      <c r="H97"/>
      <c r="I97"/>
      <c r="J97"/>
      <c r="K97"/>
      <c r="L97"/>
      <c r="M97"/>
      <c r="N97"/>
      <c r="O97"/>
    </row>
    <row r="98" spans="1:15" ht="15" x14ac:dyDescent="0.25">
      <c r="A98" s="357" t="s">
        <v>244</v>
      </c>
      <c r="B98" s="82">
        <v>6311.5</v>
      </c>
      <c r="C98" s="82">
        <v>3500</v>
      </c>
      <c r="D98" s="82">
        <v>3000</v>
      </c>
      <c r="E98" s="82">
        <v>3000</v>
      </c>
      <c r="F98" s="82">
        <v>3000</v>
      </c>
      <c r="G98"/>
      <c r="H98"/>
      <c r="I98"/>
      <c r="J98"/>
      <c r="K98"/>
      <c r="L98"/>
      <c r="M98"/>
      <c r="N98"/>
      <c r="O98"/>
    </row>
    <row r="99" spans="1:15" ht="15" x14ac:dyDescent="0.25">
      <c r="A99" s="357" t="s">
        <v>221</v>
      </c>
      <c r="B99" s="82">
        <v>26485.27</v>
      </c>
      <c r="C99" s="82">
        <v>75000</v>
      </c>
      <c r="D99" s="82">
        <v>93800</v>
      </c>
      <c r="E99" s="82">
        <v>158800</v>
      </c>
      <c r="G99"/>
      <c r="H99"/>
      <c r="I99"/>
      <c r="J99"/>
      <c r="K99"/>
      <c r="L99"/>
      <c r="M99"/>
      <c r="N99"/>
      <c r="O99"/>
    </row>
    <row r="100" spans="1:15" ht="15" x14ac:dyDescent="0.25">
      <c r="A100" s="356" t="s">
        <v>179</v>
      </c>
      <c r="B100" s="82">
        <v>104329.99</v>
      </c>
      <c r="C100" s="82">
        <v>110571</v>
      </c>
      <c r="D100" s="82">
        <v>75000</v>
      </c>
      <c r="G100"/>
      <c r="H100"/>
      <c r="I100"/>
      <c r="J100"/>
      <c r="K100"/>
      <c r="L100"/>
      <c r="M100"/>
      <c r="N100"/>
      <c r="O100"/>
    </row>
    <row r="101" spans="1:15" ht="15" x14ac:dyDescent="0.25">
      <c r="A101" s="357" t="s">
        <v>243</v>
      </c>
      <c r="B101" s="82">
        <v>104329.99</v>
      </c>
      <c r="C101" s="82">
        <v>110571</v>
      </c>
      <c r="D101" s="82">
        <v>75000</v>
      </c>
      <c r="G101"/>
      <c r="H101"/>
      <c r="I101"/>
      <c r="J101"/>
      <c r="K101"/>
      <c r="L101"/>
      <c r="M101"/>
      <c r="N101"/>
      <c r="O101"/>
    </row>
    <row r="102" spans="1:15" ht="15" x14ac:dyDescent="0.25">
      <c r="A102" s="366" t="s">
        <v>164</v>
      </c>
      <c r="B102" s="364">
        <v>719213.27</v>
      </c>
      <c r="C102" s="364">
        <v>6266500</v>
      </c>
      <c r="D102" s="364">
        <v>700000</v>
      </c>
      <c r="E102" s="364">
        <v>1510000</v>
      </c>
      <c r="F102" s="364"/>
      <c r="G102"/>
      <c r="H102"/>
      <c r="I102"/>
      <c r="J102"/>
      <c r="K102"/>
      <c r="L102"/>
      <c r="M102"/>
      <c r="N102"/>
      <c r="O102"/>
    </row>
    <row r="103" spans="1:15" ht="15" x14ac:dyDescent="0.25">
      <c r="A103" s="356" t="s">
        <v>180</v>
      </c>
      <c r="B103" s="82">
        <v>719213.27</v>
      </c>
      <c r="C103" s="82">
        <v>6266500</v>
      </c>
      <c r="D103" s="82">
        <v>700000</v>
      </c>
      <c r="E103" s="82">
        <v>1510000</v>
      </c>
      <c r="G103"/>
      <c r="H103"/>
      <c r="I103"/>
      <c r="J103"/>
      <c r="K103"/>
      <c r="L103"/>
      <c r="M103"/>
      <c r="N103"/>
    </row>
    <row r="104" spans="1:15" ht="15" x14ac:dyDescent="0.25">
      <c r="A104" s="357" t="s">
        <v>223</v>
      </c>
      <c r="B104" s="82">
        <v>719213.27</v>
      </c>
      <c r="C104" s="82">
        <v>6266500</v>
      </c>
      <c r="D104" s="82">
        <v>700000</v>
      </c>
      <c r="E104" s="82">
        <v>1510000</v>
      </c>
      <c r="G104"/>
      <c r="H104"/>
      <c r="I104"/>
      <c r="J104"/>
      <c r="K104"/>
      <c r="L104"/>
      <c r="M104"/>
      <c r="N104"/>
    </row>
    <row r="105" spans="1:15" ht="15" hidden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5" ht="15" hidden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5" ht="15" hidden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5" ht="15" hidden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5" ht="15" hidden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5" ht="15" hidden="1" x14ac:dyDescent="0.25">
      <c r="A110"/>
      <c r="B110"/>
      <c r="C110"/>
      <c r="D110"/>
      <c r="E110"/>
      <c r="F110"/>
    </row>
    <row r="111" spans="1:15" ht="15" hidden="1" x14ac:dyDescent="0.25">
      <c r="A111"/>
      <c r="B111"/>
      <c r="C111"/>
      <c r="D111"/>
      <c r="E111"/>
      <c r="F111"/>
    </row>
    <row r="112" spans="1:15" ht="15" hidden="1" x14ac:dyDescent="0.25">
      <c r="A112"/>
      <c r="B112"/>
      <c r="C112"/>
      <c r="D112"/>
      <c r="E112"/>
      <c r="F112"/>
    </row>
    <row r="113" spans="1:6" ht="15" hidden="1" x14ac:dyDescent="0.25">
      <c r="A113"/>
      <c r="B113"/>
      <c r="C113"/>
      <c r="D113"/>
      <c r="E113"/>
      <c r="F113"/>
    </row>
    <row r="114" spans="1:6" ht="15" hidden="1" x14ac:dyDescent="0.25">
      <c r="A114"/>
      <c r="B114"/>
      <c r="C114"/>
      <c r="D114"/>
      <c r="E114"/>
      <c r="F114"/>
    </row>
    <row r="115" spans="1:6" ht="15" hidden="1" x14ac:dyDescent="0.25">
      <c r="A115"/>
      <c r="B115"/>
      <c r="C115"/>
      <c r="D115"/>
      <c r="E115"/>
      <c r="F115"/>
    </row>
    <row r="116" spans="1:6" ht="15" hidden="1" x14ac:dyDescent="0.25">
      <c r="A116"/>
      <c r="B116"/>
      <c r="C116"/>
      <c r="D116"/>
      <c r="E116"/>
      <c r="F116"/>
    </row>
    <row r="117" spans="1:6" ht="15" hidden="1" x14ac:dyDescent="0.25">
      <c r="A117"/>
      <c r="B117"/>
      <c r="C117"/>
      <c r="D117"/>
      <c r="E117"/>
      <c r="F117"/>
    </row>
    <row r="118" spans="1:6" ht="15" hidden="1" x14ac:dyDescent="0.25">
      <c r="A118"/>
      <c r="B118"/>
      <c r="C118"/>
      <c r="D118"/>
      <c r="E118"/>
      <c r="F118"/>
    </row>
    <row r="119" spans="1:6" ht="15" hidden="1" x14ac:dyDescent="0.25">
      <c r="A119"/>
      <c r="B119"/>
      <c r="C119"/>
      <c r="D119"/>
      <c r="E119"/>
      <c r="F119"/>
    </row>
    <row r="120" spans="1:6" ht="15" hidden="1" x14ac:dyDescent="0.25">
      <c r="A120"/>
      <c r="B120"/>
      <c r="C120"/>
      <c r="D120"/>
      <c r="E120"/>
      <c r="F120"/>
    </row>
    <row r="121" spans="1:6" ht="15" hidden="1" x14ac:dyDescent="0.25">
      <c r="A121"/>
      <c r="B121"/>
      <c r="C121"/>
      <c r="D121"/>
      <c r="E121"/>
      <c r="F121"/>
    </row>
    <row r="122" spans="1:6" ht="15" hidden="1" x14ac:dyDescent="0.25">
      <c r="A122"/>
      <c r="B122"/>
      <c r="C122"/>
      <c r="D122"/>
      <c r="E122"/>
      <c r="F122"/>
    </row>
    <row r="123" spans="1:6" ht="15" hidden="1" x14ac:dyDescent="0.25">
      <c r="A123"/>
      <c r="B123"/>
      <c r="C123"/>
      <c r="D123"/>
      <c r="E123"/>
      <c r="F123"/>
    </row>
    <row r="124" spans="1:6" ht="15" hidden="1" x14ac:dyDescent="0.25">
      <c r="A124"/>
      <c r="B124"/>
      <c r="C124"/>
      <c r="D124"/>
      <c r="E124"/>
      <c r="F124"/>
    </row>
    <row r="125" spans="1:6" ht="15" hidden="1" x14ac:dyDescent="0.25">
      <c r="A125"/>
      <c r="B125"/>
      <c r="C125"/>
      <c r="D125"/>
      <c r="E125"/>
      <c r="F125"/>
    </row>
    <row r="126" spans="1:6" ht="15" hidden="1" x14ac:dyDescent="0.25">
      <c r="A126"/>
      <c r="B126"/>
      <c r="C126"/>
      <c r="D126"/>
      <c r="E126"/>
      <c r="F126"/>
    </row>
  </sheetData>
  <sheetProtection algorithmName="SHA-512" hashValue="dDiQNx7KnBNoqcg59HBTdbm1oYIT4yt25wZr/pmIsKVsSUay1JpX9QnnmlJDpA0SYVLIqY/mhRBHgl+uVntE6g==" saltValue="QYCkzFnO0JdLWtP2+YoHMg==" spinCount="100000" sheet="1" selectLockedCells="1" selectUnlockedCells="1"/>
  <mergeCells count="22">
    <mergeCell ref="A1:F1"/>
    <mergeCell ref="A3:F3"/>
    <mergeCell ref="A5:F5"/>
    <mergeCell ref="H38:I38"/>
    <mergeCell ref="J38:J39"/>
    <mergeCell ref="D9:D10"/>
    <mergeCell ref="E9:E10"/>
    <mergeCell ref="B9:B10"/>
    <mergeCell ref="A9:A10"/>
    <mergeCell ref="C9:C10"/>
    <mergeCell ref="A37:A38"/>
    <mergeCell ref="B37:B38"/>
    <mergeCell ref="C37:C38"/>
    <mergeCell ref="D37:D38"/>
    <mergeCell ref="E37:E38"/>
    <mergeCell ref="K38:K39"/>
    <mergeCell ref="F9:F10"/>
    <mergeCell ref="O38:O39"/>
    <mergeCell ref="L38:L39"/>
    <mergeCell ref="M38:M39"/>
    <mergeCell ref="N38:N39"/>
    <mergeCell ref="F37:F38"/>
  </mergeCells>
  <pageMargins left="0.70866141732283472" right="0.11811023622047245" top="0.74803149606299213" bottom="0.74803149606299213" header="0.31496062992125984" footer="0.31496062992125984"/>
  <pageSetup paperSize="9" scale="80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O172"/>
  <sheetViews>
    <sheetView showGridLines="0" view="pageBreakPreview" zoomScale="86" zoomScaleNormal="100" zoomScaleSheetLayoutView="86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A23" sqref="A23:XFD25"/>
    </sheetView>
  </sheetViews>
  <sheetFormatPr defaultColWidth="8.85546875" defaultRowHeight="12" x14ac:dyDescent="0.2"/>
  <cols>
    <col min="1" max="1" width="43.7109375" style="63" customWidth="1"/>
    <col min="2" max="2" width="19.28515625" style="82" bestFit="1" customWidth="1"/>
    <col min="3" max="3" width="12.5703125" style="82" customWidth="1"/>
    <col min="4" max="4" width="11.28515625" style="82" customWidth="1"/>
    <col min="5" max="5" width="11.42578125" style="82" customWidth="1"/>
    <col min="6" max="6" width="11.140625" style="82" customWidth="1"/>
    <col min="7" max="7" width="13.7109375" style="82" customWidth="1"/>
    <col min="8" max="8" width="11.7109375" style="63" customWidth="1"/>
    <col min="9" max="9" width="9" style="63" customWidth="1"/>
    <col min="10" max="10" width="9.140625" style="63" customWidth="1"/>
    <col min="11" max="11" width="11.140625" style="63" customWidth="1"/>
    <col min="12" max="13" width="15.7109375" style="63" customWidth="1"/>
    <col min="14" max="14" width="15.28515625" style="63" customWidth="1"/>
    <col min="15" max="15" width="15.140625" style="63" customWidth="1"/>
    <col min="16" max="16384" width="8.85546875" style="63"/>
  </cols>
  <sheetData>
    <row r="1" spans="1:15" x14ac:dyDescent="0.2">
      <c r="A1" s="446" t="s">
        <v>144</v>
      </c>
      <c r="B1" s="446"/>
      <c r="C1" s="446"/>
      <c r="D1" s="446"/>
      <c r="E1" s="446"/>
      <c r="F1" s="446"/>
      <c r="G1" s="80"/>
      <c r="H1" s="80"/>
      <c r="I1" s="80"/>
      <c r="J1" s="80"/>
      <c r="K1" s="80"/>
      <c r="L1" s="80"/>
      <c r="M1" s="80"/>
      <c r="N1" s="80"/>
    </row>
    <row r="3" spans="1:15" x14ac:dyDescent="0.2">
      <c r="A3" s="446" t="s">
        <v>352</v>
      </c>
      <c r="B3" s="446"/>
      <c r="C3" s="446"/>
      <c r="D3" s="446"/>
      <c r="E3" s="446"/>
      <c r="F3" s="446"/>
      <c r="G3" s="80"/>
      <c r="H3" s="80"/>
      <c r="I3" s="80"/>
      <c r="J3" s="80"/>
      <c r="K3" s="80"/>
      <c r="L3" s="80"/>
      <c r="M3" s="80"/>
      <c r="N3" s="80"/>
    </row>
    <row r="4" spans="1:15" ht="15" x14ac:dyDescent="0.25">
      <c r="A4"/>
      <c r="B4" s="144"/>
      <c r="C4" s="144"/>
      <c r="D4" s="144"/>
      <c r="E4" s="144"/>
      <c r="F4" s="144"/>
      <c r="G4" s="144"/>
      <c r="H4"/>
    </row>
    <row r="5" spans="1:15" ht="12" customHeight="1" x14ac:dyDescent="0.2">
      <c r="A5" s="447" t="s">
        <v>364</v>
      </c>
      <c r="B5" s="439" t="s">
        <v>356</v>
      </c>
      <c r="C5" s="439" t="s">
        <v>357</v>
      </c>
      <c r="D5" s="439" t="s">
        <v>358</v>
      </c>
      <c r="E5" s="439" t="s">
        <v>342</v>
      </c>
      <c r="F5" s="439" t="s">
        <v>359</v>
      </c>
      <c r="G5" s="81"/>
      <c r="H5" s="444"/>
      <c r="I5" s="444"/>
      <c r="J5" s="444"/>
      <c r="K5" s="444"/>
      <c r="L5" s="444"/>
      <c r="M5" s="444"/>
      <c r="N5" s="444"/>
      <c r="O5" s="444"/>
    </row>
    <row r="6" spans="1:15" x14ac:dyDescent="0.2">
      <c r="A6" s="448"/>
      <c r="B6" s="440" t="s">
        <v>287</v>
      </c>
      <c r="C6" s="440"/>
      <c r="D6" s="440"/>
      <c r="E6" s="440"/>
      <c r="F6" s="440"/>
      <c r="G6" s="322"/>
      <c r="H6" s="324"/>
      <c r="I6" s="324"/>
      <c r="J6" s="444"/>
      <c r="K6" s="444"/>
      <c r="L6" s="444"/>
      <c r="M6" s="444"/>
      <c r="N6" s="444"/>
      <c r="O6" s="444"/>
    </row>
    <row r="7" spans="1:15" x14ac:dyDescent="0.2">
      <c r="A7" s="323">
        <v>1</v>
      </c>
      <c r="B7" s="268" t="s">
        <v>291</v>
      </c>
      <c r="C7" s="268" t="s">
        <v>292</v>
      </c>
      <c r="D7" s="268" t="s">
        <v>293</v>
      </c>
      <c r="E7" s="268" t="s">
        <v>325</v>
      </c>
      <c r="F7" s="268" t="s">
        <v>340</v>
      </c>
      <c r="G7" s="326"/>
      <c r="H7" s="325"/>
      <c r="I7" s="325"/>
      <c r="J7" s="325"/>
      <c r="K7" s="325"/>
      <c r="L7" s="325"/>
      <c r="M7" s="325"/>
      <c r="N7" s="325"/>
      <c r="O7" s="325"/>
    </row>
    <row r="8" spans="1:15" ht="12" hidden="1" customHeight="1" x14ac:dyDescent="0.2">
      <c r="A8" s="182"/>
      <c r="F8" s="80"/>
      <c r="G8" s="80"/>
      <c r="H8" s="76"/>
    </row>
    <row r="9" spans="1:15" ht="12" hidden="1" customHeight="1" x14ac:dyDescent="0.2">
      <c r="A9" s="61"/>
      <c r="F9" s="80"/>
      <c r="G9" s="80"/>
      <c r="H9" s="76"/>
    </row>
    <row r="10" spans="1:15" hidden="1" x14ac:dyDescent="0.2">
      <c r="A10" s="111" t="s">
        <v>333</v>
      </c>
      <c r="B10" s="82" t="s" vm="2">
        <v>115</v>
      </c>
      <c r="C10" s="81"/>
      <c r="D10" s="81"/>
      <c r="E10" s="81"/>
      <c r="F10" s="81"/>
      <c r="G10" s="81"/>
      <c r="I10" s="61"/>
      <c r="J10" s="61"/>
      <c r="K10" s="61"/>
      <c r="L10" s="61"/>
      <c r="M10" s="61"/>
      <c r="N10" s="61"/>
    </row>
    <row r="11" spans="1:15" hidden="1" x14ac:dyDescent="0.2">
      <c r="A11" s="61"/>
      <c r="B11" s="81"/>
      <c r="C11" s="81"/>
      <c r="D11" s="81"/>
      <c r="E11" s="81"/>
      <c r="F11" s="81"/>
      <c r="G11" s="81"/>
      <c r="I11" s="61"/>
      <c r="J11" s="61"/>
      <c r="K11" s="61"/>
      <c r="L11" s="61"/>
      <c r="M11" s="61"/>
      <c r="N11" s="61"/>
    </row>
    <row r="12" spans="1:15" ht="15" hidden="1" x14ac:dyDescent="0.25">
      <c r="A12" s="113" t="s">
        <v>312</v>
      </c>
      <c r="B12" s="82" t="s">
        <v>387</v>
      </c>
      <c r="C12" s="82" t="s">
        <v>388</v>
      </c>
      <c r="D12" s="82" t="s">
        <v>389</v>
      </c>
      <c r="E12" s="82" t="s">
        <v>390</v>
      </c>
      <c r="F12" s="82" t="s">
        <v>391</v>
      </c>
      <c r="G12"/>
      <c r="H12"/>
      <c r="I12"/>
      <c r="J12"/>
      <c r="K12"/>
      <c r="L12"/>
      <c r="M12"/>
      <c r="N12"/>
      <c r="O12"/>
    </row>
    <row r="13" spans="1:15" ht="15" x14ac:dyDescent="0.25">
      <c r="A13" s="383" t="s">
        <v>361</v>
      </c>
      <c r="B13" s="384">
        <v>11030221.040000003</v>
      </c>
      <c r="C13" s="384">
        <v>19282366</v>
      </c>
      <c r="D13" s="384">
        <v>15171125</v>
      </c>
      <c r="E13" s="384">
        <v>16987905</v>
      </c>
      <c r="F13" s="384">
        <v>16422360</v>
      </c>
      <c r="G13"/>
      <c r="H13"/>
      <c r="I13"/>
      <c r="J13"/>
      <c r="K13"/>
      <c r="L13"/>
      <c r="M13"/>
      <c r="N13"/>
      <c r="O13"/>
    </row>
    <row r="14" spans="1:15" ht="15" x14ac:dyDescent="0.25">
      <c r="A14" s="375" t="s">
        <v>3554</v>
      </c>
      <c r="B14" s="373">
        <v>10570142.950000003</v>
      </c>
      <c r="C14" s="373">
        <v>14637366</v>
      </c>
      <c r="D14" s="373">
        <v>15161125</v>
      </c>
      <c r="E14" s="373">
        <v>16975905</v>
      </c>
      <c r="F14" s="373">
        <v>16410360</v>
      </c>
      <c r="G14"/>
      <c r="H14"/>
      <c r="I14"/>
      <c r="J14"/>
      <c r="K14"/>
      <c r="L14"/>
      <c r="M14"/>
      <c r="N14"/>
      <c r="O14"/>
    </row>
    <row r="15" spans="1:15" ht="15" x14ac:dyDescent="0.25">
      <c r="A15" s="376" t="s">
        <v>3562</v>
      </c>
      <c r="B15" s="372">
        <v>10570142.950000003</v>
      </c>
      <c r="C15" s="372">
        <v>14637366</v>
      </c>
      <c r="D15" s="372">
        <v>15161125</v>
      </c>
      <c r="E15" s="372">
        <v>16975905</v>
      </c>
      <c r="F15" s="372">
        <v>16410360</v>
      </c>
      <c r="G15"/>
      <c r="H15"/>
      <c r="I15"/>
      <c r="J15"/>
      <c r="K15"/>
      <c r="L15"/>
      <c r="M15"/>
      <c r="N15"/>
      <c r="O15"/>
    </row>
    <row r="16" spans="1:15" ht="15" x14ac:dyDescent="0.25">
      <c r="A16" s="375" t="s">
        <v>3556</v>
      </c>
      <c r="B16" s="373">
        <v>102361.09999999999</v>
      </c>
      <c r="C16" s="373">
        <v>10000</v>
      </c>
      <c r="D16" s="373">
        <v>10000</v>
      </c>
      <c r="E16" s="373">
        <v>12000</v>
      </c>
      <c r="F16" s="373">
        <v>12000</v>
      </c>
      <c r="G16"/>
      <c r="H16"/>
      <c r="I16"/>
      <c r="J16"/>
      <c r="K16"/>
      <c r="L16"/>
      <c r="M16"/>
      <c r="N16"/>
      <c r="O16"/>
    </row>
    <row r="17" spans="1:15" ht="15" x14ac:dyDescent="0.25">
      <c r="A17" s="376" t="s">
        <v>3563</v>
      </c>
      <c r="B17" s="372">
        <v>102361.09999999999</v>
      </c>
      <c r="C17" s="372">
        <v>10000</v>
      </c>
      <c r="D17" s="372">
        <v>10000</v>
      </c>
      <c r="E17" s="372">
        <v>12000</v>
      </c>
      <c r="F17" s="372">
        <v>12000</v>
      </c>
      <c r="G17"/>
      <c r="H17"/>
      <c r="I17"/>
      <c r="J17"/>
      <c r="K17"/>
      <c r="L17"/>
      <c r="M17"/>
      <c r="N17"/>
      <c r="O17"/>
    </row>
    <row r="18" spans="1:15" ht="15.75" customHeight="1" x14ac:dyDescent="0.25">
      <c r="A18" s="375" t="s">
        <v>3560</v>
      </c>
      <c r="B18" s="373">
        <v>357716.99</v>
      </c>
      <c r="C18" s="373"/>
      <c r="D18" s="373"/>
      <c r="E18" s="373"/>
      <c r="F18" s="373"/>
      <c r="G18"/>
      <c r="H18"/>
      <c r="I18"/>
      <c r="J18"/>
      <c r="K18"/>
      <c r="L18"/>
      <c r="M18"/>
      <c r="N18"/>
      <c r="O18"/>
    </row>
    <row r="19" spans="1:15" ht="15" x14ac:dyDescent="0.25">
      <c r="A19" s="376" t="s">
        <v>3564</v>
      </c>
      <c r="B19" s="372">
        <v>357716.99</v>
      </c>
      <c r="C19" s="372"/>
      <c r="D19" s="372"/>
      <c r="E19" s="372"/>
      <c r="F19" s="372"/>
      <c r="G19"/>
      <c r="H19"/>
      <c r="I19"/>
      <c r="J19"/>
      <c r="K19"/>
      <c r="L19"/>
      <c r="M19"/>
      <c r="N19"/>
      <c r="O19"/>
    </row>
    <row r="20" spans="1:15" ht="15" x14ac:dyDescent="0.25">
      <c r="A20" s="375" t="s">
        <v>3576</v>
      </c>
      <c r="B20" s="373"/>
      <c r="C20" s="373">
        <v>4635000</v>
      </c>
      <c r="D20" s="373"/>
      <c r="E20" s="373"/>
      <c r="F20" s="373"/>
      <c r="G20"/>
      <c r="H20"/>
      <c r="I20"/>
      <c r="J20"/>
      <c r="K20"/>
      <c r="L20"/>
      <c r="M20"/>
      <c r="N20"/>
      <c r="O20"/>
    </row>
    <row r="21" spans="1:15" ht="15" x14ac:dyDescent="0.25">
      <c r="A21" s="376" t="s">
        <v>3572</v>
      </c>
      <c r="B21" s="372"/>
      <c r="C21" s="372">
        <v>4635000</v>
      </c>
      <c r="D21" s="372"/>
      <c r="E21" s="372"/>
      <c r="F21" s="372"/>
      <c r="G21"/>
      <c r="H21"/>
      <c r="I21"/>
      <c r="J21"/>
      <c r="K21"/>
      <c r="L21"/>
      <c r="M21"/>
      <c r="N21"/>
    </row>
    <row r="22" spans="1:15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5" ht="15" hidden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5" ht="15" hidden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5" ht="15" hidden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5" ht="12" customHeight="1" x14ac:dyDescent="0.2">
      <c r="A26" s="447" t="s">
        <v>364</v>
      </c>
      <c r="B26" s="439" t="s">
        <v>356</v>
      </c>
      <c r="C26" s="439" t="s">
        <v>357</v>
      </c>
      <c r="D26" s="439" t="s">
        <v>358</v>
      </c>
      <c r="E26" s="439" t="s">
        <v>342</v>
      </c>
      <c r="F26" s="439" t="s">
        <v>359</v>
      </c>
      <c r="G26" s="81"/>
      <c r="H26" s="444"/>
      <c r="I26" s="444"/>
      <c r="J26" s="444"/>
      <c r="K26" s="444"/>
      <c r="L26" s="444"/>
      <c r="M26" s="444"/>
      <c r="N26" s="444"/>
      <c r="O26" s="444"/>
    </row>
    <row r="27" spans="1:15" x14ac:dyDescent="0.2">
      <c r="A27" s="448"/>
      <c r="B27" s="440" t="s">
        <v>287</v>
      </c>
      <c r="C27" s="440"/>
      <c r="D27" s="440"/>
      <c r="E27" s="440"/>
      <c r="F27" s="440"/>
      <c r="G27" s="322"/>
      <c r="H27" s="324"/>
      <c r="I27" s="324"/>
      <c r="J27" s="444"/>
      <c r="K27" s="444"/>
      <c r="L27" s="444"/>
      <c r="M27" s="444"/>
      <c r="N27" s="444"/>
      <c r="O27" s="444"/>
    </row>
    <row r="28" spans="1:15" x14ac:dyDescent="0.2">
      <c r="A28" s="323">
        <v>1</v>
      </c>
      <c r="B28" s="268" t="s">
        <v>291</v>
      </c>
      <c r="C28" s="268" t="s">
        <v>292</v>
      </c>
      <c r="D28" s="268" t="s">
        <v>293</v>
      </c>
      <c r="E28" s="268" t="s">
        <v>325</v>
      </c>
      <c r="F28" s="268" t="s">
        <v>340</v>
      </c>
      <c r="G28" s="326"/>
      <c r="H28" s="325"/>
      <c r="I28" s="325"/>
      <c r="J28" s="325"/>
      <c r="K28" s="325"/>
      <c r="L28" s="325"/>
      <c r="M28" s="325"/>
      <c r="N28" s="325"/>
      <c r="O28" s="325"/>
    </row>
    <row r="29" spans="1:15" ht="15" hidden="1" x14ac:dyDescent="0.25">
      <c r="A29"/>
      <c r="B29"/>
      <c r="C29"/>
      <c r="D29"/>
      <c r="E29"/>
      <c r="F29" s="144"/>
      <c r="G29" s="144"/>
      <c r="H29"/>
    </row>
    <row r="30" spans="1:15" ht="15" hidden="1" x14ac:dyDescent="0.25">
      <c r="A30"/>
      <c r="B30"/>
      <c r="C30"/>
      <c r="D30"/>
      <c r="E30"/>
      <c r="F30" s="144"/>
      <c r="G30" s="144"/>
      <c r="H30"/>
    </row>
    <row r="31" spans="1:15" ht="15" hidden="1" x14ac:dyDescent="0.25">
      <c r="A31" s="113" t="s">
        <v>253</v>
      </c>
      <c r="B31" s="82" t="s" vm="1">
        <v>254</v>
      </c>
      <c r="C31"/>
      <c r="D31"/>
      <c r="E31"/>
      <c r="F31" s="144"/>
      <c r="G31" s="144"/>
      <c r="H31"/>
    </row>
    <row r="32" spans="1:15" ht="15" hidden="1" x14ac:dyDescent="0.25">
      <c r="A32"/>
      <c r="B32"/>
      <c r="C32"/>
      <c r="D32"/>
      <c r="E32"/>
      <c r="F32" s="144"/>
      <c r="G32" s="144"/>
      <c r="H32"/>
    </row>
    <row r="33" spans="1:15" ht="15" hidden="1" x14ac:dyDescent="0.25">
      <c r="A33" s="113" t="s">
        <v>154</v>
      </c>
      <c r="B33" s="82" t="s">
        <v>387</v>
      </c>
      <c r="C33" s="82" t="s">
        <v>388</v>
      </c>
      <c r="D33" s="82" t="s">
        <v>389</v>
      </c>
      <c r="E33" s="82" t="s">
        <v>390</v>
      </c>
      <c r="F33" s="82" t="s">
        <v>391</v>
      </c>
      <c r="G33"/>
      <c r="H33"/>
      <c r="I33"/>
      <c r="J33"/>
      <c r="K33"/>
      <c r="L33"/>
      <c r="M33"/>
      <c r="N33"/>
      <c r="O33"/>
    </row>
    <row r="34" spans="1:15" ht="15" x14ac:dyDescent="0.25">
      <c r="A34" s="383" t="s">
        <v>362</v>
      </c>
      <c r="B34" s="384">
        <v>11062318.020000003</v>
      </c>
      <c r="C34" s="384">
        <v>19282366</v>
      </c>
      <c r="D34" s="384">
        <v>15235879</v>
      </c>
      <c r="E34" s="384">
        <v>16987905</v>
      </c>
      <c r="F34" s="384">
        <v>16422360</v>
      </c>
      <c r="G34"/>
      <c r="H34"/>
      <c r="I34"/>
      <c r="J34"/>
      <c r="K34"/>
      <c r="L34"/>
      <c r="M34"/>
      <c r="N34"/>
      <c r="O34"/>
    </row>
    <row r="35" spans="1:15" ht="15" x14ac:dyDescent="0.25">
      <c r="A35" s="375" t="s">
        <v>3554</v>
      </c>
      <c r="B35" s="373">
        <v>10570142.950000003</v>
      </c>
      <c r="C35" s="373">
        <v>14637366</v>
      </c>
      <c r="D35" s="373">
        <v>15161125</v>
      </c>
      <c r="E35" s="373">
        <v>16975905</v>
      </c>
      <c r="F35" s="373">
        <v>16410360</v>
      </c>
      <c r="G35"/>
      <c r="H35"/>
      <c r="I35"/>
      <c r="J35"/>
      <c r="K35"/>
      <c r="L35"/>
      <c r="M35"/>
      <c r="N35"/>
      <c r="O35"/>
    </row>
    <row r="36" spans="1:15" ht="15" x14ac:dyDescent="0.25">
      <c r="A36" s="376" t="s">
        <v>3562</v>
      </c>
      <c r="B36" s="372">
        <v>10570142.950000003</v>
      </c>
      <c r="C36" s="372">
        <v>14637366</v>
      </c>
      <c r="D36" s="372">
        <v>15161125</v>
      </c>
      <c r="E36" s="372">
        <v>16975905</v>
      </c>
      <c r="F36" s="372">
        <v>16410360</v>
      </c>
      <c r="G36"/>
      <c r="H36"/>
      <c r="I36"/>
      <c r="J36"/>
      <c r="K36"/>
      <c r="L36"/>
      <c r="M36"/>
      <c r="N36"/>
      <c r="O36"/>
    </row>
    <row r="37" spans="1:15" ht="15" x14ac:dyDescent="0.25">
      <c r="A37" s="375" t="s">
        <v>3556</v>
      </c>
      <c r="B37" s="373">
        <v>134458.07999999999</v>
      </c>
      <c r="C37" s="373">
        <v>10000</v>
      </c>
      <c r="D37" s="373">
        <v>74754</v>
      </c>
      <c r="E37" s="373">
        <v>12000</v>
      </c>
      <c r="F37" s="373">
        <v>12000</v>
      </c>
      <c r="G37"/>
      <c r="H37"/>
      <c r="I37"/>
      <c r="J37"/>
      <c r="K37"/>
      <c r="L37"/>
      <c r="M37"/>
      <c r="N37"/>
      <c r="O37"/>
    </row>
    <row r="38" spans="1:15" ht="15" x14ac:dyDescent="0.25">
      <c r="A38" s="376" t="s">
        <v>3563</v>
      </c>
      <c r="B38" s="372">
        <v>134458.07999999999</v>
      </c>
      <c r="C38" s="372">
        <v>10000</v>
      </c>
      <c r="D38" s="372">
        <v>74754</v>
      </c>
      <c r="E38" s="372">
        <v>12000</v>
      </c>
      <c r="F38" s="372">
        <v>12000</v>
      </c>
      <c r="G38"/>
      <c r="H38"/>
      <c r="I38"/>
      <c r="J38"/>
      <c r="K38"/>
      <c r="L38"/>
      <c r="M38"/>
      <c r="N38"/>
      <c r="O38"/>
    </row>
    <row r="39" spans="1:15" ht="15" x14ac:dyDescent="0.25">
      <c r="A39" s="375" t="s">
        <v>3560</v>
      </c>
      <c r="B39" s="373">
        <v>357716.99</v>
      </c>
      <c r="C39" s="373"/>
      <c r="D39" s="373"/>
      <c r="E39" s="373"/>
      <c r="F39" s="373"/>
      <c r="G39"/>
      <c r="H39"/>
      <c r="I39"/>
      <c r="J39"/>
      <c r="K39"/>
      <c r="L39"/>
      <c r="M39"/>
      <c r="N39"/>
      <c r="O39"/>
    </row>
    <row r="40" spans="1:15" ht="15" x14ac:dyDescent="0.25">
      <c r="A40" s="376" t="s">
        <v>3564</v>
      </c>
      <c r="B40" s="372">
        <v>357716.99</v>
      </c>
      <c r="C40" s="372"/>
      <c r="D40" s="372"/>
      <c r="E40" s="372"/>
      <c r="F40" s="372"/>
      <c r="G40"/>
      <c r="H40"/>
      <c r="I40"/>
      <c r="J40"/>
      <c r="K40"/>
      <c r="L40"/>
      <c r="M40"/>
      <c r="N40"/>
      <c r="O40"/>
    </row>
    <row r="41" spans="1:15" ht="15" x14ac:dyDescent="0.25">
      <c r="A41" s="375" t="s">
        <v>3576</v>
      </c>
      <c r="B41" s="373"/>
      <c r="C41" s="373">
        <v>4635000</v>
      </c>
      <c r="D41" s="373"/>
      <c r="E41" s="373"/>
      <c r="F41" s="373"/>
      <c r="G41"/>
      <c r="H41"/>
      <c r="I41"/>
      <c r="J41"/>
      <c r="K41"/>
      <c r="L41"/>
      <c r="M41"/>
      <c r="N41"/>
      <c r="O41"/>
    </row>
    <row r="42" spans="1:15" ht="15" x14ac:dyDescent="0.25">
      <c r="A42" s="376" t="s">
        <v>3572</v>
      </c>
      <c r="B42" s="372"/>
      <c r="C42" s="372">
        <v>4635000</v>
      </c>
      <c r="D42" s="372"/>
      <c r="E42" s="372"/>
      <c r="F42" s="372"/>
      <c r="G42"/>
      <c r="H42"/>
      <c r="I42"/>
      <c r="J42"/>
      <c r="K42"/>
      <c r="L42"/>
      <c r="M42"/>
      <c r="N42"/>
      <c r="O42"/>
    </row>
    <row r="43" spans="1:15" ht="15" hidden="1" x14ac:dyDescent="0.25">
      <c r="G43"/>
      <c r="H43"/>
      <c r="I43"/>
      <c r="J43"/>
      <c r="K43"/>
      <c r="L43"/>
      <c r="M43"/>
      <c r="N43"/>
    </row>
    <row r="44" spans="1:15" ht="15" hidden="1" x14ac:dyDescent="0.25">
      <c r="G44"/>
      <c r="H44"/>
      <c r="I44"/>
      <c r="J44"/>
      <c r="K44"/>
      <c r="L44"/>
      <c r="M44"/>
      <c r="N44"/>
    </row>
    <row r="45" spans="1:15" ht="15" hidden="1" x14ac:dyDescent="0.25">
      <c r="G45"/>
      <c r="H45"/>
      <c r="I45"/>
      <c r="J45"/>
      <c r="K45"/>
      <c r="L45"/>
      <c r="M45"/>
      <c r="N45"/>
    </row>
    <row r="46" spans="1:15" ht="15" hidden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5" ht="15" hidden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5" ht="15" hidden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ht="15" hidden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ht="15" hidden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ht="15" hidden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ht="15" hidden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ht="15" hidden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ht="15" x14ac:dyDescent="0.25">
      <c r="A55" s="447" t="s">
        <v>364</v>
      </c>
      <c r="B55" s="439" t="s">
        <v>356</v>
      </c>
      <c r="C55" s="439" t="s">
        <v>357</v>
      </c>
      <c r="D55" s="439" t="s">
        <v>358</v>
      </c>
      <c r="E55" s="439" t="s">
        <v>342</v>
      </c>
      <c r="F55" s="439" t="s">
        <v>359</v>
      </c>
      <c r="G55"/>
      <c r="H55"/>
      <c r="I55"/>
      <c r="J55"/>
      <c r="K55"/>
      <c r="L55"/>
      <c r="M55"/>
      <c r="N55"/>
    </row>
    <row r="56" spans="1:14" ht="15" x14ac:dyDescent="0.25">
      <c r="A56" s="448"/>
      <c r="B56" s="440" t="s">
        <v>287</v>
      </c>
      <c r="C56" s="440"/>
      <c r="D56" s="440"/>
      <c r="E56" s="440"/>
      <c r="F56" s="440"/>
      <c r="G56"/>
      <c r="H56"/>
      <c r="I56"/>
      <c r="J56"/>
      <c r="K56"/>
      <c r="L56"/>
      <c r="M56"/>
      <c r="N56"/>
    </row>
    <row r="57" spans="1:14" ht="15" x14ac:dyDescent="0.25">
      <c r="A57" s="323">
        <v>1</v>
      </c>
      <c r="B57" s="268" t="s">
        <v>291</v>
      </c>
      <c r="C57" s="268" t="s">
        <v>292</v>
      </c>
      <c r="D57" s="268" t="s">
        <v>293</v>
      </c>
      <c r="E57" s="268" t="s">
        <v>325</v>
      </c>
      <c r="F57" s="268" t="s">
        <v>340</v>
      </c>
      <c r="G57"/>
      <c r="H57"/>
      <c r="I57"/>
      <c r="J57"/>
      <c r="K57"/>
      <c r="L57"/>
      <c r="M57"/>
      <c r="N57"/>
    </row>
    <row r="58" spans="1:14" ht="15" hidden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ht="15" hidden="1" x14ac:dyDescent="0.25">
      <c r="A59" s="82" t="s">
        <v>154</v>
      </c>
      <c r="B59" s="82" t="s">
        <v>387</v>
      </c>
      <c r="C59" s="82" t="s">
        <v>388</v>
      </c>
      <c r="D59" s="82" t="s">
        <v>389</v>
      </c>
      <c r="E59" s="82" t="s">
        <v>390</v>
      </c>
      <c r="F59" s="82" t="s">
        <v>391</v>
      </c>
      <c r="G59"/>
      <c r="H59"/>
      <c r="I59"/>
      <c r="J59"/>
      <c r="K59"/>
      <c r="L59"/>
      <c r="M59"/>
      <c r="N59"/>
    </row>
    <row r="60" spans="1:14" ht="15" x14ac:dyDescent="0.25">
      <c r="A60" s="383" t="s">
        <v>362</v>
      </c>
      <c r="B60" s="384">
        <v>11062318.020000003</v>
      </c>
      <c r="C60" s="384">
        <v>19282366</v>
      </c>
      <c r="D60" s="384">
        <v>15235879</v>
      </c>
      <c r="E60" s="384">
        <v>16987905</v>
      </c>
      <c r="F60" s="384">
        <v>16422360</v>
      </c>
      <c r="G60"/>
      <c r="H60"/>
      <c r="I60"/>
      <c r="J60"/>
      <c r="K60"/>
      <c r="L60"/>
      <c r="M60"/>
      <c r="N60"/>
    </row>
    <row r="61" spans="1:14" ht="15" x14ac:dyDescent="0.25">
      <c r="A61" s="375" t="s">
        <v>3554</v>
      </c>
      <c r="B61" s="373">
        <v>10570142.950000003</v>
      </c>
      <c r="C61" s="373">
        <v>14637366</v>
      </c>
      <c r="D61" s="373">
        <v>15161125</v>
      </c>
      <c r="E61" s="373">
        <v>16975905</v>
      </c>
      <c r="F61" s="373">
        <v>16410360</v>
      </c>
      <c r="G61"/>
      <c r="H61"/>
      <c r="I61"/>
      <c r="J61"/>
      <c r="K61"/>
      <c r="L61"/>
      <c r="M61"/>
      <c r="N61"/>
    </row>
    <row r="62" spans="1:14" ht="15" x14ac:dyDescent="0.25">
      <c r="A62" s="377" t="s">
        <v>3552</v>
      </c>
      <c r="B62" s="374">
        <v>10051116.500000004</v>
      </c>
      <c r="C62" s="374">
        <v>12688773</v>
      </c>
      <c r="D62" s="374">
        <v>13775775</v>
      </c>
      <c r="E62" s="374">
        <v>14989755</v>
      </c>
      <c r="F62" s="374">
        <v>15926810</v>
      </c>
      <c r="G62"/>
      <c r="H62"/>
      <c r="I62"/>
      <c r="J62"/>
      <c r="K62"/>
      <c r="L62"/>
      <c r="M62"/>
      <c r="N62"/>
    </row>
    <row r="63" spans="1:14" ht="15" x14ac:dyDescent="0.25">
      <c r="A63" s="365" t="s">
        <v>159</v>
      </c>
      <c r="B63" s="364">
        <v>8501634.7400000002</v>
      </c>
      <c r="C63" s="364">
        <v>10751388</v>
      </c>
      <c r="D63" s="364">
        <v>11864025</v>
      </c>
      <c r="E63" s="364">
        <v>12954105</v>
      </c>
      <c r="F63" s="364">
        <v>13835400</v>
      </c>
      <c r="G63"/>
      <c r="H63"/>
      <c r="I63"/>
      <c r="J63"/>
      <c r="K63"/>
      <c r="L63"/>
      <c r="M63"/>
      <c r="N63"/>
    </row>
    <row r="64" spans="1:14" ht="15" x14ac:dyDescent="0.25">
      <c r="A64" s="382" t="s">
        <v>3562</v>
      </c>
      <c r="B64" s="372">
        <v>8501634.7400000002</v>
      </c>
      <c r="C64" s="372">
        <v>10751388</v>
      </c>
      <c r="D64" s="372">
        <v>11864025</v>
      </c>
      <c r="E64" s="372">
        <v>12954105</v>
      </c>
      <c r="F64" s="372">
        <v>13835400</v>
      </c>
      <c r="G64"/>
      <c r="H64"/>
      <c r="I64"/>
      <c r="J64"/>
      <c r="K64"/>
      <c r="L64"/>
      <c r="M64"/>
      <c r="N64"/>
    </row>
    <row r="65" spans="1:14" ht="15" x14ac:dyDescent="0.25">
      <c r="A65" s="365" t="s">
        <v>131</v>
      </c>
      <c r="B65" s="364">
        <v>1536272.5900000003</v>
      </c>
      <c r="C65" s="364">
        <v>1919335</v>
      </c>
      <c r="D65" s="364">
        <v>1898150</v>
      </c>
      <c r="E65" s="364">
        <v>2024500</v>
      </c>
      <c r="F65" s="364">
        <v>2080260</v>
      </c>
      <c r="G65"/>
      <c r="H65"/>
      <c r="I65"/>
      <c r="J65"/>
      <c r="K65"/>
      <c r="L65"/>
      <c r="M65"/>
      <c r="N65"/>
    </row>
    <row r="66" spans="1:14" ht="15" x14ac:dyDescent="0.25">
      <c r="A66" s="382" t="s">
        <v>3562</v>
      </c>
      <c r="B66" s="372">
        <v>1536272.5900000003</v>
      </c>
      <c r="C66" s="372">
        <v>1919335</v>
      </c>
      <c r="D66" s="372">
        <v>1898150</v>
      </c>
      <c r="E66" s="372">
        <v>2024500</v>
      </c>
      <c r="F66" s="372">
        <v>2080260</v>
      </c>
      <c r="G66"/>
      <c r="H66"/>
      <c r="I66"/>
      <c r="J66"/>
      <c r="K66"/>
      <c r="L66"/>
      <c r="M66"/>
      <c r="N66"/>
    </row>
    <row r="67" spans="1:14" ht="15" x14ac:dyDescent="0.25">
      <c r="A67" s="365" t="s">
        <v>160</v>
      </c>
      <c r="B67" s="364">
        <v>10820.16</v>
      </c>
      <c r="C67" s="364">
        <v>7050</v>
      </c>
      <c r="D67" s="364">
        <v>2600</v>
      </c>
      <c r="E67" s="364">
        <v>150</v>
      </c>
      <c r="F67" s="364">
        <v>150</v>
      </c>
      <c r="G67"/>
      <c r="H67"/>
      <c r="I67"/>
      <c r="J67"/>
      <c r="K67"/>
      <c r="L67"/>
      <c r="M67"/>
      <c r="N67"/>
    </row>
    <row r="68" spans="1:14" ht="15" x14ac:dyDescent="0.25">
      <c r="A68" s="382" t="s">
        <v>3562</v>
      </c>
      <c r="B68" s="372">
        <v>10820.16</v>
      </c>
      <c r="C68" s="372">
        <v>7050</v>
      </c>
      <c r="D68" s="372">
        <v>2600</v>
      </c>
      <c r="E68" s="372">
        <v>150</v>
      </c>
      <c r="F68" s="372">
        <v>150</v>
      </c>
      <c r="G68"/>
      <c r="H68"/>
      <c r="I68"/>
      <c r="J68"/>
      <c r="K68"/>
      <c r="L68"/>
      <c r="M68"/>
      <c r="N68"/>
    </row>
    <row r="69" spans="1:14" ht="24.75" x14ac:dyDescent="0.25">
      <c r="A69" s="436" t="s">
        <v>161</v>
      </c>
      <c r="B69" s="364">
        <v>2389.0100000000002</v>
      </c>
      <c r="C69" s="364">
        <v>11000</v>
      </c>
      <c r="D69" s="364">
        <v>11000</v>
      </c>
      <c r="E69" s="364">
        <v>11000</v>
      </c>
      <c r="F69" s="364">
        <v>11000</v>
      </c>
      <c r="G69"/>
      <c r="H69"/>
      <c r="I69"/>
      <c r="J69"/>
      <c r="K69"/>
      <c r="L69"/>
      <c r="M69"/>
      <c r="N69"/>
    </row>
    <row r="70" spans="1:14" ht="15" x14ac:dyDescent="0.25">
      <c r="A70" s="382" t="s">
        <v>3562</v>
      </c>
      <c r="B70" s="372">
        <v>2389.0100000000002</v>
      </c>
      <c r="C70" s="372">
        <v>11000</v>
      </c>
      <c r="D70" s="372">
        <v>11000</v>
      </c>
      <c r="E70" s="372">
        <v>11000</v>
      </c>
      <c r="F70" s="372">
        <v>11000</v>
      </c>
      <c r="G70"/>
      <c r="H70"/>
      <c r="I70"/>
      <c r="J70"/>
      <c r="K70"/>
      <c r="L70"/>
      <c r="M70"/>
      <c r="N70"/>
    </row>
    <row r="71" spans="1:14" ht="15" x14ac:dyDescent="0.25">
      <c r="A71" s="377" t="s">
        <v>157</v>
      </c>
      <c r="B71" s="374">
        <v>519026.45000000007</v>
      </c>
      <c r="C71" s="374">
        <v>1948593</v>
      </c>
      <c r="D71" s="374">
        <v>1385350</v>
      </c>
      <c r="E71" s="374">
        <v>1986150</v>
      </c>
      <c r="F71" s="374">
        <v>483550</v>
      </c>
      <c r="G71"/>
      <c r="H71"/>
      <c r="I71"/>
      <c r="J71"/>
      <c r="K71"/>
      <c r="L71"/>
      <c r="M71"/>
      <c r="N71"/>
    </row>
    <row r="72" spans="1:14" ht="24.75" x14ac:dyDescent="0.25">
      <c r="A72" s="436" t="s">
        <v>162</v>
      </c>
      <c r="B72" s="364">
        <v>550</v>
      </c>
      <c r="C72" s="364"/>
      <c r="D72" s="364">
        <v>50550</v>
      </c>
      <c r="E72" s="364">
        <v>50550</v>
      </c>
      <c r="F72" s="364">
        <v>550</v>
      </c>
      <c r="G72" s="144"/>
      <c r="H72"/>
    </row>
    <row r="73" spans="1:14" ht="15" x14ac:dyDescent="0.25">
      <c r="A73" s="382" t="s">
        <v>3562</v>
      </c>
      <c r="B73" s="372">
        <v>550</v>
      </c>
      <c r="C73" s="372"/>
      <c r="D73" s="372">
        <v>50550</v>
      </c>
      <c r="E73" s="372">
        <v>50550</v>
      </c>
      <c r="F73" s="372">
        <v>550</v>
      </c>
      <c r="G73" s="144"/>
      <c r="H73"/>
    </row>
    <row r="74" spans="1:14" ht="24.75" x14ac:dyDescent="0.25">
      <c r="A74" s="436" t="s">
        <v>163</v>
      </c>
      <c r="B74" s="364">
        <v>156980.17000000001</v>
      </c>
      <c r="C74" s="364">
        <v>317093</v>
      </c>
      <c r="D74" s="364">
        <v>634800</v>
      </c>
      <c r="E74" s="364">
        <v>425600</v>
      </c>
      <c r="F74" s="364">
        <v>483000</v>
      </c>
      <c r="G74" s="144"/>
      <c r="H74"/>
    </row>
    <row r="75" spans="1:14" ht="15" x14ac:dyDescent="0.25">
      <c r="A75" s="382" t="s">
        <v>3562</v>
      </c>
      <c r="B75" s="372">
        <v>156980.17000000001</v>
      </c>
      <c r="C75" s="372">
        <v>317093</v>
      </c>
      <c r="D75" s="372">
        <v>634800</v>
      </c>
      <c r="E75" s="372">
        <v>425600</v>
      </c>
      <c r="F75" s="372">
        <v>483000</v>
      </c>
      <c r="G75" s="144"/>
      <c r="H75"/>
    </row>
    <row r="76" spans="1:14" ht="24.75" x14ac:dyDescent="0.25">
      <c r="A76" s="436" t="s">
        <v>164</v>
      </c>
      <c r="B76" s="364">
        <v>361496.28</v>
      </c>
      <c r="C76" s="364">
        <v>1631500</v>
      </c>
      <c r="D76" s="364">
        <v>700000</v>
      </c>
      <c r="E76" s="364">
        <v>1510000</v>
      </c>
      <c r="F76" s="364"/>
      <c r="G76" s="144"/>
      <c r="H76"/>
    </row>
    <row r="77" spans="1:14" ht="15" x14ac:dyDescent="0.25">
      <c r="A77" s="382" t="s">
        <v>3562</v>
      </c>
      <c r="B77" s="372">
        <v>361496.28</v>
      </c>
      <c r="C77" s="372">
        <v>1631500</v>
      </c>
      <c r="D77" s="372">
        <v>700000</v>
      </c>
      <c r="E77" s="372">
        <v>1510000</v>
      </c>
      <c r="F77" s="372"/>
      <c r="G77" s="144"/>
      <c r="H77"/>
    </row>
    <row r="78" spans="1:14" ht="15" x14ac:dyDescent="0.25">
      <c r="A78" s="375" t="s">
        <v>3556</v>
      </c>
      <c r="B78" s="373">
        <v>134458.07999999999</v>
      </c>
      <c r="C78" s="373">
        <v>10000</v>
      </c>
      <c r="D78" s="373">
        <v>74754</v>
      </c>
      <c r="E78" s="373">
        <v>12000</v>
      </c>
      <c r="F78" s="373">
        <v>12000</v>
      </c>
      <c r="G78" s="144"/>
      <c r="H78"/>
    </row>
    <row r="79" spans="1:14" ht="15" x14ac:dyDescent="0.25">
      <c r="A79" s="377" t="s">
        <v>3552</v>
      </c>
      <c r="B79" s="374">
        <v>134458.07999999999</v>
      </c>
      <c r="C79" s="374">
        <v>10000</v>
      </c>
      <c r="D79" s="374">
        <v>74754</v>
      </c>
      <c r="E79" s="374">
        <v>12000</v>
      </c>
      <c r="F79" s="374">
        <v>12000</v>
      </c>
      <c r="G79" s="144"/>
      <c r="H79"/>
    </row>
    <row r="80" spans="1:14" ht="15" x14ac:dyDescent="0.25">
      <c r="A80" s="365" t="s">
        <v>159</v>
      </c>
      <c r="B80" s="364">
        <v>39300</v>
      </c>
      <c r="C80" s="364"/>
      <c r="D80" s="364"/>
      <c r="E80" s="364"/>
      <c r="F80" s="364"/>
      <c r="G80" s="144"/>
      <c r="H80"/>
    </row>
    <row r="81" spans="1:8" ht="15" x14ac:dyDescent="0.25">
      <c r="A81" s="382" t="s">
        <v>3563</v>
      </c>
      <c r="B81" s="372">
        <v>39300</v>
      </c>
      <c r="C81" s="372"/>
      <c r="D81" s="372"/>
      <c r="E81" s="372"/>
      <c r="F81" s="372"/>
      <c r="G81" s="144"/>
      <c r="H81"/>
    </row>
    <row r="82" spans="1:8" ht="15" x14ac:dyDescent="0.25">
      <c r="A82" s="365" t="s">
        <v>131</v>
      </c>
      <c r="B82" s="364">
        <v>95158.080000000002</v>
      </c>
      <c r="C82" s="364">
        <v>10000</v>
      </c>
      <c r="D82" s="364">
        <v>74754</v>
      </c>
      <c r="E82" s="364">
        <v>12000</v>
      </c>
      <c r="F82" s="364">
        <v>12000</v>
      </c>
      <c r="G82" s="144"/>
      <c r="H82"/>
    </row>
    <row r="83" spans="1:8" ht="15" x14ac:dyDescent="0.25">
      <c r="A83" s="382" t="s">
        <v>3563</v>
      </c>
      <c r="B83" s="372">
        <v>95158.080000000002</v>
      </c>
      <c r="C83" s="372">
        <v>10000</v>
      </c>
      <c r="D83" s="372">
        <v>74754</v>
      </c>
      <c r="E83" s="372">
        <v>12000</v>
      </c>
      <c r="F83" s="372">
        <v>12000</v>
      </c>
      <c r="G83" s="144"/>
      <c r="H83"/>
    </row>
    <row r="84" spans="1:8" ht="15" x14ac:dyDescent="0.25">
      <c r="A84" s="375" t="s">
        <v>3560</v>
      </c>
      <c r="B84" s="373">
        <v>357716.99</v>
      </c>
      <c r="C84" s="373"/>
      <c r="D84" s="373"/>
      <c r="E84" s="373"/>
      <c r="F84" s="373"/>
      <c r="G84" s="144"/>
      <c r="H84"/>
    </row>
    <row r="85" spans="1:8" ht="15" x14ac:dyDescent="0.25">
      <c r="A85" s="377" t="s">
        <v>157</v>
      </c>
      <c r="B85" s="374">
        <v>357716.99</v>
      </c>
      <c r="C85" s="374"/>
      <c r="D85" s="374"/>
      <c r="E85" s="374"/>
      <c r="F85" s="374"/>
      <c r="G85" s="144"/>
      <c r="H85"/>
    </row>
    <row r="86" spans="1:8" ht="24.75" x14ac:dyDescent="0.25">
      <c r="A86" s="436" t="s">
        <v>164</v>
      </c>
      <c r="B86" s="364">
        <v>357716.99</v>
      </c>
      <c r="C86" s="364"/>
      <c r="D86" s="364"/>
      <c r="E86" s="364"/>
      <c r="F86" s="364"/>
      <c r="G86" s="144"/>
      <c r="H86"/>
    </row>
    <row r="87" spans="1:8" ht="24.75" x14ac:dyDescent="0.25">
      <c r="A87" s="437" t="s">
        <v>3564</v>
      </c>
      <c r="B87" s="372">
        <v>357716.99</v>
      </c>
      <c r="C87" s="372"/>
      <c r="D87" s="372"/>
      <c r="E87" s="372"/>
      <c r="F87" s="372"/>
      <c r="G87" s="144"/>
      <c r="H87"/>
    </row>
    <row r="88" spans="1:8" ht="15" x14ac:dyDescent="0.25">
      <c r="A88" s="375" t="s">
        <v>3576</v>
      </c>
      <c r="B88" s="373"/>
      <c r="C88" s="373">
        <v>4635000</v>
      </c>
      <c r="D88" s="373"/>
      <c r="E88" s="373"/>
      <c r="F88" s="373"/>
      <c r="G88" s="144"/>
      <c r="H88"/>
    </row>
    <row r="89" spans="1:8" ht="15" x14ac:dyDescent="0.25">
      <c r="A89" s="377" t="s">
        <v>157</v>
      </c>
      <c r="B89" s="374"/>
      <c r="C89" s="374">
        <v>4635000</v>
      </c>
      <c r="D89" s="374"/>
      <c r="E89" s="374"/>
      <c r="F89" s="374"/>
      <c r="G89" s="144"/>
      <c r="H89"/>
    </row>
    <row r="90" spans="1:8" ht="15" x14ac:dyDescent="0.25">
      <c r="A90" s="365" t="s">
        <v>164</v>
      </c>
      <c r="B90" s="364"/>
      <c r="C90" s="364">
        <v>4635000</v>
      </c>
      <c r="D90" s="364"/>
      <c r="E90" s="364"/>
      <c r="F90" s="364"/>
      <c r="G90" s="144"/>
      <c r="H90"/>
    </row>
    <row r="91" spans="1:8" ht="15" x14ac:dyDescent="0.25">
      <c r="A91" s="382" t="s">
        <v>3572</v>
      </c>
      <c r="B91" s="372"/>
      <c r="C91" s="372">
        <v>4635000</v>
      </c>
      <c r="D91" s="372"/>
      <c r="E91" s="372"/>
      <c r="F91" s="372"/>
      <c r="G91" s="144"/>
      <c r="H91"/>
    </row>
    <row r="92" spans="1:8" ht="15" x14ac:dyDescent="0.25">
      <c r="A92"/>
      <c r="B92" s="144"/>
      <c r="C92" s="144"/>
      <c r="D92" s="144"/>
      <c r="E92" s="144"/>
      <c r="F92" s="144"/>
      <c r="G92" s="144"/>
      <c r="H92"/>
    </row>
    <row r="93" spans="1:8" ht="15" x14ac:dyDescent="0.25">
      <c r="A93"/>
      <c r="B93" s="144"/>
      <c r="C93" s="144"/>
      <c r="D93" s="144"/>
      <c r="E93" s="144"/>
      <c r="F93" s="144"/>
      <c r="G93" s="144"/>
      <c r="H93"/>
    </row>
    <row r="94" spans="1:8" ht="15" x14ac:dyDescent="0.25">
      <c r="A94"/>
      <c r="B94" s="144"/>
      <c r="C94" s="144"/>
      <c r="D94" s="144"/>
      <c r="E94" s="144"/>
      <c r="F94" s="144"/>
      <c r="G94" s="144"/>
      <c r="H94"/>
    </row>
    <row r="95" spans="1:8" ht="15" x14ac:dyDescent="0.25">
      <c r="A95"/>
      <c r="B95" s="144"/>
      <c r="C95" s="144"/>
      <c r="D95" s="144"/>
      <c r="E95" s="144"/>
      <c r="F95" s="144"/>
      <c r="G95" s="144"/>
      <c r="H95"/>
    </row>
    <row r="96" spans="1:8" ht="15" x14ac:dyDescent="0.25">
      <c r="A96"/>
      <c r="B96" s="144"/>
      <c r="C96" s="144"/>
      <c r="D96" s="144"/>
      <c r="E96" s="144"/>
      <c r="F96" s="144"/>
      <c r="G96" s="144"/>
      <c r="H96"/>
    </row>
    <row r="97" spans="1:8" ht="15" x14ac:dyDescent="0.25">
      <c r="A97"/>
      <c r="B97" s="144"/>
      <c r="C97" s="144"/>
      <c r="D97" s="144"/>
      <c r="E97" s="144"/>
      <c r="F97" s="144"/>
      <c r="G97" s="144"/>
      <c r="H97"/>
    </row>
    <row r="98" spans="1:8" ht="15" x14ac:dyDescent="0.25">
      <c r="A98"/>
      <c r="B98" s="144"/>
      <c r="C98" s="144"/>
      <c r="D98" s="144"/>
      <c r="E98" s="144"/>
      <c r="F98" s="144"/>
      <c r="G98" s="144"/>
      <c r="H98"/>
    </row>
    <row r="99" spans="1:8" ht="15" x14ac:dyDescent="0.25">
      <c r="A99"/>
      <c r="B99" s="144"/>
      <c r="C99" s="144"/>
      <c r="D99" s="144"/>
      <c r="E99" s="144"/>
      <c r="F99" s="144"/>
      <c r="G99" s="144"/>
      <c r="H99"/>
    </row>
    <row r="100" spans="1:8" ht="15" x14ac:dyDescent="0.25">
      <c r="A100"/>
      <c r="B100" s="144"/>
      <c r="C100" s="144"/>
      <c r="D100" s="144"/>
      <c r="E100" s="144"/>
      <c r="F100" s="144"/>
      <c r="G100" s="144"/>
      <c r="H100"/>
    </row>
    <row r="101" spans="1:8" ht="15" x14ac:dyDescent="0.25">
      <c r="A101"/>
      <c r="B101" s="144"/>
      <c r="C101" s="144"/>
      <c r="D101" s="144"/>
      <c r="E101" s="144"/>
      <c r="F101" s="144"/>
      <c r="G101" s="144"/>
      <c r="H101"/>
    </row>
    <row r="102" spans="1:8" ht="15" x14ac:dyDescent="0.25">
      <c r="A102"/>
      <c r="B102" s="144"/>
      <c r="C102" s="144"/>
      <c r="D102" s="144"/>
      <c r="E102" s="144"/>
      <c r="F102" s="144"/>
      <c r="G102" s="144"/>
      <c r="H102"/>
    </row>
    <row r="103" spans="1:8" ht="15" x14ac:dyDescent="0.25">
      <c r="A103"/>
      <c r="B103" s="144"/>
      <c r="C103" s="144"/>
      <c r="D103" s="144"/>
      <c r="E103" s="144"/>
      <c r="F103" s="144"/>
      <c r="G103" s="144"/>
      <c r="H103"/>
    </row>
    <row r="104" spans="1:8" ht="15" x14ac:dyDescent="0.25">
      <c r="A104"/>
      <c r="B104" s="144"/>
      <c r="C104" s="144"/>
      <c r="D104" s="144"/>
      <c r="E104" s="144"/>
      <c r="F104" s="144"/>
      <c r="G104" s="144"/>
      <c r="H104"/>
    </row>
    <row r="105" spans="1:8" ht="15" x14ac:dyDescent="0.25">
      <c r="A105"/>
      <c r="B105" s="144"/>
      <c r="C105" s="144"/>
      <c r="D105" s="144"/>
      <c r="E105" s="144"/>
      <c r="F105" s="144"/>
      <c r="G105" s="144"/>
      <c r="H105"/>
    </row>
    <row r="106" spans="1:8" ht="15" x14ac:dyDescent="0.25">
      <c r="A106"/>
      <c r="B106" s="144"/>
      <c r="C106" s="144"/>
      <c r="D106" s="144"/>
      <c r="E106" s="144"/>
      <c r="F106" s="144"/>
      <c r="G106" s="144"/>
      <c r="H106"/>
    </row>
    <row r="107" spans="1:8" ht="15" x14ac:dyDescent="0.25">
      <c r="A107"/>
      <c r="B107" s="144"/>
      <c r="C107" s="144"/>
      <c r="D107" s="144"/>
      <c r="E107" s="144"/>
      <c r="F107" s="144"/>
      <c r="G107" s="144"/>
      <c r="H107"/>
    </row>
    <row r="108" spans="1:8" ht="15" x14ac:dyDescent="0.25">
      <c r="A108"/>
      <c r="B108" s="144"/>
      <c r="C108" s="144"/>
      <c r="D108" s="144"/>
      <c r="E108" s="144"/>
      <c r="F108" s="144"/>
      <c r="G108" s="144"/>
      <c r="H108"/>
    </row>
    <row r="109" spans="1:8" ht="15" x14ac:dyDescent="0.25">
      <c r="A109"/>
      <c r="B109" s="144"/>
      <c r="C109" s="144"/>
      <c r="D109" s="144"/>
      <c r="E109" s="144"/>
      <c r="F109" s="144"/>
      <c r="G109" s="144"/>
      <c r="H109"/>
    </row>
    <row r="110" spans="1:8" ht="15" x14ac:dyDescent="0.25">
      <c r="A110"/>
      <c r="B110" s="144"/>
      <c r="C110" s="144"/>
      <c r="D110" s="144"/>
      <c r="E110" s="144"/>
      <c r="F110" s="144"/>
      <c r="G110" s="144"/>
      <c r="H110"/>
    </row>
    <row r="111" spans="1:8" ht="15" x14ac:dyDescent="0.25">
      <c r="A111"/>
      <c r="B111" s="144"/>
      <c r="C111" s="144"/>
      <c r="D111" s="144"/>
      <c r="E111" s="144"/>
      <c r="F111" s="144"/>
      <c r="G111" s="144"/>
      <c r="H111"/>
    </row>
    <row r="112" spans="1:8" ht="15" x14ac:dyDescent="0.25">
      <c r="A112"/>
      <c r="B112" s="144"/>
      <c r="C112" s="144"/>
      <c r="D112" s="144"/>
      <c r="E112" s="144"/>
      <c r="F112" s="144"/>
      <c r="G112" s="144"/>
      <c r="H112"/>
    </row>
    <row r="113" spans="1:8" ht="15" x14ac:dyDescent="0.25">
      <c r="A113"/>
      <c r="B113" s="144"/>
      <c r="C113" s="144"/>
      <c r="D113" s="144"/>
      <c r="E113" s="144"/>
      <c r="F113" s="144"/>
      <c r="G113" s="144"/>
      <c r="H113"/>
    </row>
    <row r="114" spans="1:8" ht="15" x14ac:dyDescent="0.25">
      <c r="A114"/>
      <c r="B114" s="144"/>
      <c r="C114" s="144"/>
      <c r="D114" s="144"/>
      <c r="E114" s="144"/>
      <c r="F114" s="144"/>
      <c r="G114" s="144"/>
      <c r="H114"/>
    </row>
    <row r="115" spans="1:8" ht="15" x14ac:dyDescent="0.25">
      <c r="A115"/>
      <c r="B115" s="144"/>
      <c r="C115" s="144"/>
      <c r="D115" s="144"/>
      <c r="E115" s="144"/>
      <c r="F115" s="144"/>
      <c r="G115" s="144"/>
      <c r="H115"/>
    </row>
    <row r="116" spans="1:8" ht="15" x14ac:dyDescent="0.25">
      <c r="A116"/>
      <c r="B116" s="144"/>
      <c r="C116" s="144"/>
      <c r="D116" s="144"/>
      <c r="E116" s="144"/>
      <c r="F116" s="144"/>
      <c r="G116" s="144"/>
      <c r="H116"/>
    </row>
    <row r="117" spans="1:8" ht="15" x14ac:dyDescent="0.25">
      <c r="A117"/>
      <c r="B117" s="144"/>
      <c r="C117" s="144"/>
      <c r="D117" s="144"/>
      <c r="E117" s="144"/>
      <c r="F117" s="144"/>
      <c r="G117" s="144"/>
      <c r="H117"/>
    </row>
    <row r="118" spans="1:8" ht="15" x14ac:dyDescent="0.25">
      <c r="A118"/>
      <c r="B118" s="144"/>
      <c r="C118" s="144"/>
      <c r="D118" s="144"/>
      <c r="E118" s="144"/>
      <c r="F118" s="144"/>
      <c r="G118" s="144"/>
      <c r="H118"/>
    </row>
    <row r="119" spans="1:8" ht="15" x14ac:dyDescent="0.25">
      <c r="A119"/>
      <c r="B119" s="144"/>
      <c r="C119" s="144"/>
      <c r="D119" s="144"/>
      <c r="E119" s="144"/>
      <c r="F119" s="144"/>
      <c r="G119" s="144"/>
      <c r="H119"/>
    </row>
    <row r="120" spans="1:8" ht="15" x14ac:dyDescent="0.25">
      <c r="A120"/>
      <c r="B120" s="144"/>
      <c r="C120" s="144"/>
      <c r="D120" s="144"/>
      <c r="E120" s="144"/>
      <c r="F120" s="144"/>
      <c r="G120" s="144"/>
      <c r="H120"/>
    </row>
    <row r="121" spans="1:8" ht="15" x14ac:dyDescent="0.25">
      <c r="A121"/>
      <c r="B121" s="144"/>
      <c r="C121" s="144"/>
      <c r="D121" s="144"/>
      <c r="E121" s="144"/>
      <c r="F121" s="144"/>
      <c r="G121" s="144"/>
      <c r="H121"/>
    </row>
    <row r="122" spans="1:8" ht="15" x14ac:dyDescent="0.25">
      <c r="A122"/>
      <c r="B122" s="144"/>
      <c r="C122" s="144"/>
      <c r="D122" s="144"/>
      <c r="E122" s="144"/>
      <c r="F122" s="144"/>
      <c r="G122" s="144"/>
      <c r="H122"/>
    </row>
    <row r="123" spans="1:8" ht="15" x14ac:dyDescent="0.25">
      <c r="A123"/>
      <c r="B123" s="144"/>
      <c r="C123" s="144"/>
      <c r="D123" s="144"/>
      <c r="E123" s="144"/>
      <c r="F123" s="144"/>
      <c r="G123" s="144"/>
      <c r="H123"/>
    </row>
    <row r="124" spans="1:8" ht="15" x14ac:dyDescent="0.25">
      <c r="A124"/>
      <c r="B124" s="144"/>
      <c r="C124" s="144"/>
      <c r="D124" s="144"/>
      <c r="E124" s="144"/>
      <c r="F124" s="144"/>
      <c r="G124" s="144"/>
      <c r="H124"/>
    </row>
    <row r="125" spans="1:8" ht="15" x14ac:dyDescent="0.25">
      <c r="A125"/>
      <c r="B125" s="144"/>
      <c r="C125" s="144"/>
      <c r="D125" s="144"/>
      <c r="E125" s="144"/>
      <c r="F125" s="144"/>
      <c r="G125" s="144"/>
      <c r="H125"/>
    </row>
    <row r="126" spans="1:8" ht="15" x14ac:dyDescent="0.25">
      <c r="A126"/>
      <c r="B126" s="144"/>
      <c r="C126" s="144"/>
      <c r="D126" s="144"/>
      <c r="E126" s="144"/>
      <c r="F126" s="144"/>
      <c r="G126" s="144"/>
      <c r="H126"/>
    </row>
    <row r="127" spans="1:8" ht="15" x14ac:dyDescent="0.25">
      <c r="A127"/>
      <c r="B127" s="144"/>
      <c r="C127" s="144"/>
      <c r="D127" s="144"/>
      <c r="E127" s="144"/>
      <c r="F127" s="144"/>
      <c r="G127" s="144"/>
      <c r="H127"/>
    </row>
    <row r="128" spans="1:8" ht="15" x14ac:dyDescent="0.25">
      <c r="A128"/>
      <c r="B128" s="144"/>
      <c r="C128" s="144"/>
      <c r="D128" s="144"/>
      <c r="E128" s="144"/>
      <c r="F128" s="144"/>
      <c r="G128" s="144"/>
      <c r="H128"/>
    </row>
    <row r="129" spans="1:8" ht="15" x14ac:dyDescent="0.25">
      <c r="A129"/>
      <c r="B129" s="144"/>
      <c r="C129" s="144"/>
      <c r="D129" s="144"/>
      <c r="E129" s="144"/>
      <c r="F129" s="144"/>
      <c r="G129" s="144"/>
      <c r="H129"/>
    </row>
    <row r="130" spans="1:8" ht="15" x14ac:dyDescent="0.25">
      <c r="A130"/>
      <c r="B130" s="144"/>
      <c r="C130" s="144"/>
      <c r="D130" s="144"/>
      <c r="E130" s="144"/>
      <c r="F130" s="144"/>
      <c r="G130" s="144"/>
      <c r="H130"/>
    </row>
    <row r="131" spans="1:8" ht="15" x14ac:dyDescent="0.25">
      <c r="A131"/>
      <c r="B131" s="144"/>
      <c r="C131" s="144"/>
      <c r="D131" s="144"/>
      <c r="E131" s="144"/>
      <c r="F131" s="144"/>
      <c r="G131" s="144"/>
      <c r="H131"/>
    </row>
    <row r="132" spans="1:8" ht="15" x14ac:dyDescent="0.25">
      <c r="A132"/>
      <c r="B132" s="144"/>
      <c r="C132" s="144"/>
      <c r="D132" s="144"/>
      <c r="E132" s="144"/>
      <c r="F132" s="144"/>
      <c r="G132" s="144"/>
      <c r="H132"/>
    </row>
    <row r="133" spans="1:8" ht="15" x14ac:dyDescent="0.25">
      <c r="A133"/>
      <c r="B133" s="144"/>
      <c r="C133" s="144"/>
      <c r="D133" s="144"/>
      <c r="E133" s="144"/>
      <c r="F133" s="144"/>
      <c r="G133" s="144"/>
      <c r="H133"/>
    </row>
    <row r="134" spans="1:8" ht="15" x14ac:dyDescent="0.25">
      <c r="A134"/>
      <c r="B134" s="144"/>
      <c r="C134" s="144"/>
      <c r="D134" s="144"/>
      <c r="E134" s="144"/>
      <c r="F134" s="144"/>
      <c r="G134" s="144"/>
      <c r="H134"/>
    </row>
    <row r="135" spans="1:8" ht="15" x14ac:dyDescent="0.25">
      <c r="A135"/>
      <c r="B135" s="144"/>
      <c r="C135" s="144"/>
      <c r="D135" s="144"/>
      <c r="E135" s="144"/>
      <c r="F135" s="144"/>
      <c r="G135" s="144"/>
      <c r="H135"/>
    </row>
    <row r="136" spans="1:8" ht="15" x14ac:dyDescent="0.25">
      <c r="A136"/>
      <c r="B136" s="144"/>
      <c r="C136" s="144"/>
      <c r="D136" s="144"/>
      <c r="E136" s="144"/>
      <c r="F136" s="144"/>
      <c r="G136" s="144"/>
      <c r="H136"/>
    </row>
    <row r="137" spans="1:8" ht="15" x14ac:dyDescent="0.25">
      <c r="A137"/>
      <c r="B137" s="144"/>
      <c r="C137" s="144"/>
      <c r="D137" s="144"/>
      <c r="E137" s="144"/>
      <c r="F137" s="144"/>
      <c r="G137" s="144"/>
      <c r="H137"/>
    </row>
    <row r="138" spans="1:8" ht="15" x14ac:dyDescent="0.25">
      <c r="A138"/>
      <c r="B138" s="144"/>
      <c r="C138" s="144"/>
      <c r="D138" s="144"/>
      <c r="E138" s="144"/>
      <c r="F138" s="144"/>
      <c r="G138" s="144"/>
      <c r="H138"/>
    </row>
    <row r="139" spans="1:8" ht="15" x14ac:dyDescent="0.25">
      <c r="A139"/>
      <c r="B139" s="144"/>
      <c r="C139" s="144"/>
      <c r="D139" s="144"/>
      <c r="E139" s="144"/>
      <c r="F139" s="144"/>
      <c r="G139" s="144"/>
      <c r="H139"/>
    </row>
    <row r="140" spans="1:8" ht="15" x14ac:dyDescent="0.25">
      <c r="A140"/>
      <c r="B140" s="144"/>
      <c r="C140" s="144"/>
      <c r="D140" s="144"/>
      <c r="E140" s="144"/>
      <c r="F140" s="144"/>
      <c r="G140" s="144"/>
      <c r="H140"/>
    </row>
    <row r="141" spans="1:8" ht="15" x14ac:dyDescent="0.25">
      <c r="A141"/>
      <c r="B141" s="144"/>
      <c r="C141" s="144"/>
      <c r="D141" s="144"/>
      <c r="E141" s="144"/>
      <c r="F141" s="144"/>
      <c r="G141" s="144"/>
      <c r="H141"/>
    </row>
    <row r="142" spans="1:8" ht="15" x14ac:dyDescent="0.25">
      <c r="A142"/>
      <c r="B142" s="144"/>
      <c r="C142" s="144"/>
      <c r="D142" s="144"/>
      <c r="E142" s="144"/>
      <c r="F142" s="144"/>
      <c r="G142" s="144"/>
      <c r="H142"/>
    </row>
    <row r="143" spans="1:8" ht="15" x14ac:dyDescent="0.25">
      <c r="A143"/>
      <c r="B143" s="144"/>
      <c r="C143" s="144"/>
      <c r="D143" s="144"/>
      <c r="E143" s="144"/>
      <c r="F143" s="144"/>
      <c r="G143" s="144"/>
      <c r="H143"/>
    </row>
    <row r="144" spans="1:8" ht="15" x14ac:dyDescent="0.25">
      <c r="A144"/>
      <c r="B144" s="144"/>
      <c r="C144" s="144"/>
      <c r="D144" s="144"/>
      <c r="E144" s="144"/>
      <c r="F144" s="144"/>
      <c r="G144" s="144"/>
      <c r="H144"/>
    </row>
    <row r="145" spans="1:8" ht="15" x14ac:dyDescent="0.25">
      <c r="A145"/>
      <c r="B145" s="144"/>
      <c r="C145" s="144"/>
      <c r="D145" s="144"/>
      <c r="E145" s="144"/>
      <c r="F145" s="144"/>
      <c r="G145" s="144"/>
      <c r="H145"/>
    </row>
    <row r="146" spans="1:8" ht="15" x14ac:dyDescent="0.25">
      <c r="A146"/>
      <c r="B146" s="144"/>
      <c r="C146" s="144"/>
      <c r="D146" s="144"/>
      <c r="E146" s="144"/>
      <c r="F146" s="144"/>
      <c r="G146" s="144"/>
      <c r="H146"/>
    </row>
    <row r="147" spans="1:8" ht="15" x14ac:dyDescent="0.25">
      <c r="A147"/>
      <c r="B147" s="144"/>
      <c r="C147" s="144"/>
      <c r="D147" s="144"/>
      <c r="E147" s="144"/>
      <c r="F147" s="144"/>
      <c r="G147" s="144"/>
      <c r="H147"/>
    </row>
    <row r="148" spans="1:8" ht="15" x14ac:dyDescent="0.25">
      <c r="A148"/>
      <c r="B148" s="144"/>
      <c r="C148" s="144"/>
      <c r="D148" s="144"/>
      <c r="E148" s="144"/>
      <c r="F148" s="144"/>
      <c r="G148" s="144"/>
      <c r="H148"/>
    </row>
    <row r="149" spans="1:8" ht="15" x14ac:dyDescent="0.25">
      <c r="A149"/>
      <c r="B149" s="144"/>
      <c r="C149" s="144"/>
      <c r="D149" s="144"/>
      <c r="E149" s="144"/>
      <c r="F149" s="144"/>
      <c r="G149" s="144"/>
      <c r="H149"/>
    </row>
    <row r="150" spans="1:8" ht="15" x14ac:dyDescent="0.25">
      <c r="A150"/>
      <c r="B150" s="144"/>
      <c r="C150" s="144"/>
      <c r="D150" s="144"/>
      <c r="E150" s="144"/>
      <c r="F150" s="144"/>
      <c r="G150" s="144"/>
      <c r="H150"/>
    </row>
    <row r="151" spans="1:8" ht="15" x14ac:dyDescent="0.25">
      <c r="A151"/>
      <c r="B151" s="144"/>
      <c r="C151" s="144"/>
      <c r="D151" s="144"/>
      <c r="E151" s="144"/>
      <c r="F151" s="144"/>
      <c r="G151" s="144"/>
      <c r="H151"/>
    </row>
    <row r="152" spans="1:8" ht="15" x14ac:dyDescent="0.25">
      <c r="A152"/>
      <c r="B152" s="144"/>
      <c r="C152" s="144"/>
      <c r="D152" s="144"/>
      <c r="E152" s="144"/>
      <c r="F152" s="144"/>
      <c r="G152" s="144"/>
      <c r="H152"/>
    </row>
    <row r="153" spans="1:8" ht="15" x14ac:dyDescent="0.25">
      <c r="A153"/>
      <c r="B153" s="144"/>
      <c r="C153" s="144"/>
      <c r="D153" s="144"/>
      <c r="E153" s="144"/>
      <c r="F153" s="144"/>
      <c r="G153" s="144"/>
      <c r="H153"/>
    </row>
    <row r="154" spans="1:8" ht="15" x14ac:dyDescent="0.25">
      <c r="A154"/>
      <c r="B154" s="144"/>
      <c r="C154" s="144"/>
      <c r="D154" s="144"/>
      <c r="E154" s="144"/>
      <c r="F154" s="144"/>
      <c r="G154" s="144"/>
      <c r="H154"/>
    </row>
    <row r="155" spans="1:8" ht="15" x14ac:dyDescent="0.25">
      <c r="A155"/>
      <c r="B155" s="144"/>
      <c r="C155" s="144"/>
      <c r="D155" s="144"/>
      <c r="E155" s="144"/>
      <c r="F155" s="144"/>
      <c r="G155" s="144"/>
      <c r="H155"/>
    </row>
    <row r="156" spans="1:8" ht="15" x14ac:dyDescent="0.25">
      <c r="A156"/>
      <c r="B156" s="144"/>
      <c r="C156" s="144"/>
      <c r="D156" s="144"/>
      <c r="E156" s="144"/>
      <c r="F156" s="144"/>
      <c r="G156" s="144"/>
      <c r="H156"/>
    </row>
    <row r="157" spans="1:8" ht="15" x14ac:dyDescent="0.25">
      <c r="A157"/>
      <c r="B157" s="144"/>
      <c r="C157" s="144"/>
      <c r="D157" s="144"/>
      <c r="E157" s="144"/>
      <c r="F157" s="144"/>
      <c r="G157" s="144"/>
      <c r="H157"/>
    </row>
    <row r="158" spans="1:8" ht="15" x14ac:dyDescent="0.25">
      <c r="A158"/>
      <c r="B158" s="144"/>
      <c r="C158" s="144"/>
      <c r="D158" s="144"/>
      <c r="E158" s="144"/>
      <c r="F158" s="144"/>
      <c r="G158" s="144"/>
      <c r="H158"/>
    </row>
    <row r="159" spans="1:8" ht="15" x14ac:dyDescent="0.25">
      <c r="A159"/>
      <c r="B159" s="144"/>
      <c r="C159" s="144"/>
      <c r="D159" s="144"/>
      <c r="E159" s="144"/>
      <c r="F159" s="144"/>
      <c r="G159" s="144"/>
      <c r="H159"/>
    </row>
    <row r="160" spans="1:8" ht="15" x14ac:dyDescent="0.25">
      <c r="A160"/>
      <c r="B160" s="144"/>
      <c r="C160" s="144"/>
      <c r="D160" s="144"/>
      <c r="E160" s="144"/>
      <c r="F160" s="144"/>
      <c r="G160" s="144"/>
      <c r="H160"/>
    </row>
    <row r="161" spans="1:8" ht="15" x14ac:dyDescent="0.25">
      <c r="A161"/>
      <c r="B161" s="144"/>
      <c r="C161" s="144"/>
      <c r="D161" s="144"/>
      <c r="E161" s="144"/>
      <c r="F161" s="144"/>
      <c r="G161" s="144"/>
      <c r="H161"/>
    </row>
    <row r="162" spans="1:8" ht="15" x14ac:dyDescent="0.25">
      <c r="A162"/>
      <c r="B162" s="144"/>
      <c r="C162" s="144"/>
      <c r="D162" s="144"/>
      <c r="E162" s="144"/>
      <c r="F162" s="144"/>
      <c r="G162" s="144"/>
      <c r="H162"/>
    </row>
    <row r="163" spans="1:8" ht="15" x14ac:dyDescent="0.25">
      <c r="A163"/>
      <c r="B163" s="144"/>
      <c r="C163" s="144"/>
      <c r="D163" s="144"/>
      <c r="E163" s="144"/>
      <c r="F163" s="144"/>
      <c r="G163" s="144"/>
      <c r="H163"/>
    </row>
    <row r="164" spans="1:8" ht="15" x14ac:dyDescent="0.25">
      <c r="A164"/>
      <c r="B164" s="144"/>
      <c r="C164" s="144"/>
      <c r="D164" s="144"/>
      <c r="E164" s="144"/>
      <c r="F164" s="144"/>
      <c r="G164" s="144"/>
      <c r="H164"/>
    </row>
    <row r="165" spans="1:8" ht="15" x14ac:dyDescent="0.25">
      <c r="A165"/>
      <c r="B165" s="144"/>
      <c r="C165" s="144"/>
      <c r="D165" s="144"/>
      <c r="E165" s="144"/>
      <c r="F165" s="144"/>
      <c r="G165" s="144"/>
      <c r="H165"/>
    </row>
    <row r="166" spans="1:8" ht="15" x14ac:dyDescent="0.25">
      <c r="A166"/>
      <c r="B166" s="144"/>
      <c r="C166" s="144"/>
      <c r="D166" s="144"/>
      <c r="E166" s="144"/>
      <c r="F166" s="144"/>
      <c r="G166" s="144"/>
      <c r="H166"/>
    </row>
    <row r="167" spans="1:8" ht="15" x14ac:dyDescent="0.25">
      <c r="A167"/>
      <c r="B167" s="144"/>
      <c r="C167" s="144"/>
      <c r="D167" s="144"/>
      <c r="E167" s="144"/>
      <c r="F167" s="144"/>
      <c r="G167" s="144"/>
      <c r="H167"/>
    </row>
    <row r="168" spans="1:8" ht="15" x14ac:dyDescent="0.25">
      <c r="A168"/>
      <c r="B168" s="144"/>
      <c r="C168" s="144"/>
      <c r="D168" s="144"/>
      <c r="E168" s="144"/>
      <c r="F168" s="144"/>
      <c r="G168" s="144"/>
      <c r="H168"/>
    </row>
    <row r="169" spans="1:8" ht="15" x14ac:dyDescent="0.25">
      <c r="A169"/>
      <c r="B169" s="144"/>
      <c r="C169" s="144"/>
      <c r="D169" s="144"/>
      <c r="E169" s="144"/>
      <c r="F169" s="144"/>
      <c r="G169" s="144"/>
      <c r="H169"/>
    </row>
    <row r="170" spans="1:8" ht="15" x14ac:dyDescent="0.25">
      <c r="A170"/>
      <c r="B170" s="144"/>
      <c r="C170" s="144"/>
      <c r="D170" s="144"/>
      <c r="E170" s="144"/>
      <c r="F170" s="144"/>
      <c r="G170" s="144"/>
      <c r="H170"/>
    </row>
    <row r="171" spans="1:8" ht="15" x14ac:dyDescent="0.25">
      <c r="A171"/>
      <c r="B171" s="144"/>
      <c r="C171" s="144"/>
      <c r="D171" s="144"/>
      <c r="E171" s="144"/>
      <c r="F171" s="144"/>
      <c r="G171" s="144"/>
      <c r="H171"/>
    </row>
    <row r="172" spans="1:8" ht="15" x14ac:dyDescent="0.25">
      <c r="A172"/>
      <c r="B172" s="144"/>
      <c r="C172" s="144"/>
      <c r="D172" s="144"/>
      <c r="E172" s="144"/>
      <c r="F172" s="144"/>
      <c r="G172" s="144"/>
      <c r="H172"/>
    </row>
  </sheetData>
  <sheetProtection algorithmName="SHA-512" hashValue="IFP7cH5ZNCgGr/tQk+llwzK/7DlRWRYDMkS73PLv/sTIWhXF+5mx54ituHcwkhFvoNX0LYqXPLAYV66IIvjZKw==" saltValue="a17uXIupdawWCXPXps+lbA==" spinCount="100000" sheet="1" selectLockedCells="1" selectUnlockedCells="1"/>
  <mergeCells count="34">
    <mergeCell ref="F55:F56"/>
    <mergeCell ref="A55:A56"/>
    <mergeCell ref="B55:B56"/>
    <mergeCell ref="C55:C56"/>
    <mergeCell ref="D55:D56"/>
    <mergeCell ref="E55:E56"/>
    <mergeCell ref="J26:J27"/>
    <mergeCell ref="K26:K27"/>
    <mergeCell ref="A1:F1"/>
    <mergeCell ref="A3:F3"/>
    <mergeCell ref="A26:A27"/>
    <mergeCell ref="D26:D27"/>
    <mergeCell ref="H26:I26"/>
    <mergeCell ref="A5:A6"/>
    <mergeCell ref="D5:D6"/>
    <mergeCell ref="H5:I5"/>
    <mergeCell ref="B26:B27"/>
    <mergeCell ref="B5:B6"/>
    <mergeCell ref="O5:O6"/>
    <mergeCell ref="O26:O27"/>
    <mergeCell ref="C5:C6"/>
    <mergeCell ref="E5:E6"/>
    <mergeCell ref="F5:F6"/>
    <mergeCell ref="C26:C27"/>
    <mergeCell ref="E26:E27"/>
    <mergeCell ref="F26:F27"/>
    <mergeCell ref="M5:M6"/>
    <mergeCell ref="N5:N6"/>
    <mergeCell ref="L26:L27"/>
    <mergeCell ref="M26:M27"/>
    <mergeCell ref="N26:N27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O81"/>
  <sheetViews>
    <sheetView showGridLines="0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13" sqref="A13"/>
      <selection pane="bottomRight" activeCell="A20" sqref="A20"/>
    </sheetView>
  </sheetViews>
  <sheetFormatPr defaultColWidth="13.7109375" defaultRowHeight="12" x14ac:dyDescent="0.2"/>
  <cols>
    <col min="1" max="1" width="23.85546875" style="61" customWidth="1"/>
    <col min="2" max="2" width="10.85546875" style="81" customWidth="1"/>
    <col min="3" max="3" width="11.140625" style="81" customWidth="1"/>
    <col min="4" max="4" width="11" style="81" customWidth="1"/>
    <col min="5" max="5" width="10.7109375" style="81" customWidth="1"/>
    <col min="6" max="6" width="11.28515625" style="81" customWidth="1"/>
    <col min="7" max="7" width="13.7109375" style="81" customWidth="1"/>
    <col min="8" max="8" width="10.28515625" style="61" customWidth="1"/>
    <col min="9" max="9" width="10.140625" style="61" customWidth="1"/>
    <col min="10" max="10" width="6.7109375" style="61" customWidth="1"/>
    <col min="11" max="11" width="11.7109375" style="61" customWidth="1"/>
    <col min="12" max="12" width="13" style="61" customWidth="1"/>
    <col min="13" max="14" width="12.85546875" style="61" customWidth="1"/>
    <col min="15" max="15" width="13.7109375" style="61" customWidth="1"/>
    <col min="16" max="16384" width="13.7109375" style="61"/>
  </cols>
  <sheetData>
    <row r="1" spans="1:15" s="63" customFormat="1" ht="15" x14ac:dyDescent="0.25">
      <c r="A1" s="126" t="s">
        <v>144</v>
      </c>
      <c r="B1" s="370"/>
      <c r="C1" s="370"/>
      <c r="D1" s="370"/>
      <c r="E1" s="370"/>
      <c r="F1" s="370"/>
      <c r="G1" s="370"/>
      <c r="H1" s="370"/>
      <c r="I1" s="370"/>
      <c r="J1"/>
      <c r="K1"/>
      <c r="L1"/>
      <c r="M1"/>
      <c r="N1"/>
      <c r="O1"/>
    </row>
    <row r="3" spans="1:15" ht="15" x14ac:dyDescent="0.25">
      <c r="A3" s="126" t="s">
        <v>353</v>
      </c>
      <c r="B3" s="370"/>
      <c r="C3" s="370"/>
      <c r="D3" s="370"/>
      <c r="E3" s="370"/>
      <c r="F3" s="370"/>
      <c r="G3" s="370"/>
      <c r="H3" s="370"/>
      <c r="I3" s="370"/>
      <c r="J3" s="114"/>
      <c r="K3" s="114"/>
      <c r="L3" s="114"/>
      <c r="M3" s="114"/>
      <c r="N3" s="114"/>
      <c r="O3" s="114"/>
    </row>
    <row r="4" spans="1:15" hidden="1" x14ac:dyDescent="0.2">
      <c r="A4" s="126"/>
      <c r="B4" s="128"/>
      <c r="C4" s="128"/>
      <c r="D4" s="128"/>
      <c r="E4" s="128"/>
      <c r="F4" s="128"/>
      <c r="G4" s="128"/>
      <c r="H4" s="79"/>
    </row>
    <row r="5" spans="1:15" hidden="1" x14ac:dyDescent="0.2">
      <c r="A5" s="126"/>
      <c r="B5" s="128"/>
      <c r="C5" s="128"/>
      <c r="D5" s="128"/>
      <c r="E5" s="128"/>
      <c r="F5" s="128"/>
      <c r="G5" s="128"/>
      <c r="H5" s="79"/>
    </row>
    <row r="6" spans="1:15" hidden="1" x14ac:dyDescent="0.2">
      <c r="A6" s="126"/>
      <c r="B6" s="128"/>
      <c r="C6" s="128"/>
      <c r="D6" s="128"/>
      <c r="E6" s="128"/>
      <c r="F6" s="128"/>
      <c r="G6" s="128"/>
      <c r="H6" s="79"/>
    </row>
    <row r="7" spans="1:15" hidden="1" x14ac:dyDescent="0.2">
      <c r="A7" s="126"/>
      <c r="B7" s="128"/>
      <c r="C7" s="128"/>
      <c r="D7" s="128"/>
      <c r="E7" s="128"/>
      <c r="F7" s="128"/>
      <c r="G7" s="128"/>
      <c r="H7" s="79"/>
    </row>
    <row r="8" spans="1:15" ht="48" hidden="1" x14ac:dyDescent="0.2">
      <c r="A8" s="181" t="s">
        <v>274</v>
      </c>
      <c r="B8" s="180" t="s">
        <v>287</v>
      </c>
      <c r="C8" s="180" t="s">
        <v>307</v>
      </c>
      <c r="D8" s="180" t="s">
        <v>288</v>
      </c>
      <c r="E8" s="180" t="s">
        <v>289</v>
      </c>
      <c r="F8" s="180" t="s">
        <v>296</v>
      </c>
      <c r="G8" s="180" t="s">
        <v>297</v>
      </c>
    </row>
    <row r="9" spans="1:15" hidden="1" x14ac:dyDescent="0.2">
      <c r="A9" s="182"/>
      <c r="B9" s="182" t="s">
        <v>290</v>
      </c>
      <c r="C9" s="182" t="s">
        <v>291</v>
      </c>
      <c r="D9" s="182" t="s">
        <v>292</v>
      </c>
      <c r="E9" s="182" t="s">
        <v>293</v>
      </c>
      <c r="F9" s="252" t="s">
        <v>298</v>
      </c>
      <c r="G9" s="252" t="s">
        <v>295</v>
      </c>
    </row>
    <row r="10" spans="1:15" hidden="1" x14ac:dyDescent="0.2">
      <c r="A10" s="126"/>
      <c r="B10" s="128"/>
      <c r="C10" s="128"/>
      <c r="D10" s="128"/>
      <c r="E10" s="128"/>
      <c r="F10" s="128"/>
      <c r="G10" s="128"/>
      <c r="H10" s="79"/>
    </row>
    <row r="11" spans="1:15" ht="15" hidden="1" x14ac:dyDescent="0.25">
      <c r="A11" s="83" t="s">
        <v>253</v>
      </c>
      <c r="B11" s="82" t="s" vm="1">
        <v>254</v>
      </c>
      <c r="C11" s="144"/>
      <c r="D11" s="144"/>
      <c r="E11" s="144"/>
      <c r="F11" s="144"/>
      <c r="G11" s="144"/>
      <c r="H11"/>
    </row>
    <row r="12" spans="1:15" ht="15" hidden="1" x14ac:dyDescent="0.25">
      <c r="A12"/>
      <c r="B12" s="144"/>
      <c r="C12" s="144"/>
      <c r="D12" s="144"/>
      <c r="E12" s="144"/>
      <c r="F12" s="144"/>
      <c r="G12" s="144"/>
      <c r="H12"/>
    </row>
    <row r="13" spans="1:15" ht="15" hidden="1" x14ac:dyDescent="0.25">
      <c r="A13" s="113" t="s">
        <v>154</v>
      </c>
      <c r="B13"/>
      <c r="C13"/>
      <c r="D13"/>
      <c r="E13"/>
      <c r="F13"/>
      <c r="G13"/>
      <c r="H13"/>
    </row>
    <row r="14" spans="1:15" ht="15" hidden="1" x14ac:dyDescent="0.25">
      <c r="A14" s="84" t="s">
        <v>155</v>
      </c>
      <c r="B14"/>
      <c r="C14"/>
      <c r="D14"/>
      <c r="E14"/>
      <c r="F14"/>
      <c r="G14"/>
      <c r="H14"/>
    </row>
    <row r="15" spans="1:15" ht="15" hidden="1" x14ac:dyDescent="0.25">
      <c r="A15" s="85" t="s">
        <v>150</v>
      </c>
      <c r="B15"/>
      <c r="C15"/>
      <c r="D15"/>
      <c r="E15"/>
      <c r="F15"/>
      <c r="G15"/>
      <c r="H15"/>
    </row>
    <row r="16" spans="1:15" ht="15" hidden="1" x14ac:dyDescent="0.25">
      <c r="A16" s="84" t="s">
        <v>252</v>
      </c>
      <c r="B16"/>
      <c r="C16"/>
      <c r="D16"/>
      <c r="E16"/>
      <c r="F16"/>
      <c r="G16"/>
      <c r="H16"/>
    </row>
    <row r="17" spans="1:15" ht="15" x14ac:dyDescent="0.25">
      <c r="A17"/>
      <c r="B17" s="144"/>
      <c r="C17" s="144"/>
      <c r="D17" s="144"/>
      <c r="E17" s="144"/>
      <c r="F17" s="144"/>
      <c r="G17" s="144"/>
      <c r="H17"/>
    </row>
    <row r="18" spans="1:15" ht="30" customHeight="1" x14ac:dyDescent="0.2">
      <c r="A18" s="447" t="s">
        <v>364</v>
      </c>
      <c r="B18" s="439" t="s">
        <v>356</v>
      </c>
      <c r="C18" s="439" t="s">
        <v>357</v>
      </c>
      <c r="D18" s="439" t="s">
        <v>358</v>
      </c>
      <c r="E18" s="439" t="s">
        <v>342</v>
      </c>
      <c r="F18" s="439" t="s">
        <v>359</v>
      </c>
      <c r="H18" s="444"/>
      <c r="I18" s="444"/>
      <c r="J18" s="444"/>
      <c r="K18" s="444"/>
      <c r="L18" s="444"/>
      <c r="M18" s="444"/>
      <c r="N18" s="444"/>
      <c r="O18" s="444"/>
    </row>
    <row r="19" spans="1:15" x14ac:dyDescent="0.2">
      <c r="A19" s="448"/>
      <c r="B19" s="440" t="s">
        <v>287</v>
      </c>
      <c r="C19" s="440"/>
      <c r="D19" s="440"/>
      <c r="E19" s="440"/>
      <c r="F19" s="440"/>
      <c r="G19" s="322"/>
      <c r="H19" s="324"/>
      <c r="I19" s="324"/>
      <c r="J19" s="444"/>
      <c r="K19" s="444"/>
      <c r="L19" s="444"/>
      <c r="M19" s="444"/>
      <c r="N19" s="444"/>
      <c r="O19" s="444"/>
    </row>
    <row r="20" spans="1:15" x14ac:dyDescent="0.2">
      <c r="A20" s="327">
        <v>1</v>
      </c>
      <c r="B20" s="268" t="s">
        <v>291</v>
      </c>
      <c r="C20" s="268" t="s">
        <v>292</v>
      </c>
      <c r="D20" s="268" t="s">
        <v>293</v>
      </c>
      <c r="E20" s="268" t="s">
        <v>325</v>
      </c>
      <c r="F20" s="268" t="s">
        <v>340</v>
      </c>
      <c r="G20" s="329"/>
      <c r="H20" s="328"/>
      <c r="I20" s="328"/>
      <c r="J20" s="328"/>
      <c r="K20" s="328"/>
      <c r="L20" s="328"/>
      <c r="M20" s="328"/>
      <c r="N20" s="328"/>
      <c r="O20" s="328"/>
    </row>
    <row r="21" spans="1:15" x14ac:dyDescent="0.2">
      <c r="A21" s="385" t="s">
        <v>362</v>
      </c>
      <c r="B21" s="390">
        <f>GETPIVOTDATA("[Measures].[IZVRŠENJE 2023 EUR FILTER]",$A$26,"[BazaZaUpit].[RAZDJEL]","[BazaZaUpit].[RAZDJEL].&amp;[RAZDJEL 185 DRŽAVNI URED ZA REVIZIJU]")</f>
        <v>11062318.020000003</v>
      </c>
      <c r="C21" s="386">
        <f>GETPIVOTDATA("[Measures].[TEKUĆI PLAN 2024 EUR FILTER]",$A$26,"[BazaZaUpit].[RAZDJEL]","[BazaZaUpit].[RAZDJEL].&amp;[RAZDJEL 185 DRŽAVNI URED ZA REVIZIJU]")</f>
        <v>19282366</v>
      </c>
      <c r="D21" s="391">
        <f>GETPIVOTDATA("[Measures].[PLAN ZA 2025 EUR FILTER]",$A$26,"[BazaZaUpit].[RAZDJEL]","[BazaZaUpit].[RAZDJEL].&amp;[RAZDJEL 185 DRŽAVNI URED ZA REVIZIJU]")</f>
        <v>15235879</v>
      </c>
      <c r="E21" s="386">
        <f>GETPIVOTDATA("[Measures].[PROJEKCIJA ZA 2026. EUR FILTER]",$A$26,"[BazaZaUpit].[RAZDJEL]","[BazaZaUpit].[RAZDJEL].&amp;[RAZDJEL 185 DRŽAVNI URED ZA REVIZIJU]")</f>
        <v>16987905</v>
      </c>
      <c r="F21" s="386">
        <f>GETPIVOTDATA("[Measures].[PROJEKCIJA ZA 2027. EUR FILTER]",$A$26,"[BazaZaUpit].[RAZDJEL]","[BazaZaUpit].[RAZDJEL].&amp;[RAZDJEL 185 DRŽAVNI URED ZA REVIZIJU]")</f>
        <v>16422360</v>
      </c>
      <c r="G21" s="321"/>
      <c r="H21" s="321"/>
      <c r="I21" s="321"/>
      <c r="J21" s="321"/>
      <c r="K21" s="321"/>
      <c r="L21" s="321"/>
      <c r="M21" s="321"/>
      <c r="N21" s="321"/>
      <c r="O21" s="321"/>
    </row>
    <row r="22" spans="1:15" ht="18" hidden="1" customHeight="1" x14ac:dyDescent="0.25">
      <c r="A22"/>
      <c r="B22"/>
      <c r="C22"/>
      <c r="D22"/>
      <c r="E22"/>
      <c r="F22" s="144"/>
      <c r="G22" s="144"/>
      <c r="H22"/>
      <c r="I22" s="63"/>
      <c r="J22" s="63"/>
      <c r="K22" s="63"/>
      <c r="L22" s="63"/>
      <c r="M22" s="63"/>
      <c r="N22" s="63"/>
    </row>
    <row r="23" spans="1:15" ht="21.75" hidden="1" customHeight="1" x14ac:dyDescent="0.25">
      <c r="A23"/>
      <c r="B23"/>
      <c r="C23"/>
      <c r="D23"/>
      <c r="E23"/>
      <c r="F23" s="144"/>
      <c r="G23" s="144"/>
      <c r="H23"/>
      <c r="I23" s="63"/>
      <c r="J23" s="63"/>
      <c r="K23" s="63"/>
      <c r="L23" s="63"/>
      <c r="M23" s="63"/>
      <c r="N23" s="63"/>
    </row>
    <row r="24" spans="1:15" ht="30.75" hidden="1" customHeight="1" x14ac:dyDescent="0.25">
      <c r="A24" s="113" t="s">
        <v>253</v>
      </c>
      <c r="B24" s="82" t="s" vm="1">
        <v>254</v>
      </c>
      <c r="C24"/>
      <c r="D24"/>
      <c r="E24"/>
      <c r="F24" s="144"/>
      <c r="G24" s="144"/>
      <c r="H24"/>
      <c r="I24" s="63"/>
      <c r="J24" s="63"/>
      <c r="K24" s="63"/>
      <c r="L24" s="63"/>
      <c r="M24" s="63"/>
      <c r="N24" s="63"/>
    </row>
    <row r="25" spans="1:15" ht="15" hidden="1" customHeight="1" x14ac:dyDescent="0.25">
      <c r="A25"/>
      <c r="B25"/>
      <c r="C25"/>
      <c r="D25"/>
      <c r="E25"/>
      <c r="F25" s="144"/>
      <c r="G25" s="144"/>
      <c r="H25"/>
      <c r="I25" s="63"/>
      <c r="J25" s="63"/>
      <c r="K25" s="63"/>
      <c r="L25" s="63"/>
      <c r="M25" s="63"/>
      <c r="N25" s="63"/>
    </row>
    <row r="26" spans="1:15" ht="29.25" hidden="1" customHeight="1" x14ac:dyDescent="0.25">
      <c r="A26" s="113" t="s">
        <v>154</v>
      </c>
      <c r="B26" s="82" t="s">
        <v>387</v>
      </c>
      <c r="C26" s="82" t="s">
        <v>388</v>
      </c>
      <c r="D26" s="82" t="s">
        <v>389</v>
      </c>
      <c r="E26" s="82" t="s">
        <v>390</v>
      </c>
      <c r="F26" s="82" t="s">
        <v>391</v>
      </c>
      <c r="G26"/>
      <c r="H26"/>
      <c r="I26"/>
      <c r="J26"/>
      <c r="K26"/>
      <c r="L26"/>
      <c r="M26"/>
      <c r="N26"/>
      <c r="O26"/>
    </row>
    <row r="27" spans="1:15" ht="15" x14ac:dyDescent="0.25">
      <c r="A27" s="255" t="s">
        <v>155</v>
      </c>
      <c r="B27" s="256">
        <v>11062318.020000003</v>
      </c>
      <c r="C27" s="256">
        <v>19282366</v>
      </c>
      <c r="D27" s="256">
        <v>15235879</v>
      </c>
      <c r="E27" s="256">
        <v>16987905</v>
      </c>
      <c r="F27" s="256">
        <v>16422360</v>
      </c>
      <c r="G27"/>
      <c r="H27"/>
      <c r="I27"/>
      <c r="J27"/>
      <c r="K27"/>
      <c r="L27"/>
      <c r="M27"/>
      <c r="N27"/>
      <c r="O27"/>
    </row>
    <row r="28" spans="1:15" ht="24.75" x14ac:dyDescent="0.25">
      <c r="A28" s="422" t="s">
        <v>3553</v>
      </c>
      <c r="B28" s="256">
        <v>11062318.020000003</v>
      </c>
      <c r="C28" s="256">
        <v>19282366</v>
      </c>
      <c r="D28" s="256">
        <v>15235879</v>
      </c>
      <c r="E28" s="256">
        <v>16987905</v>
      </c>
      <c r="F28" s="256">
        <v>16422360</v>
      </c>
      <c r="G28"/>
      <c r="H28"/>
      <c r="I28"/>
      <c r="J28"/>
      <c r="K28"/>
      <c r="L28"/>
      <c r="M28"/>
      <c r="N28"/>
      <c r="O28"/>
    </row>
    <row r="29" spans="1:15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5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" x14ac:dyDescent="0.25">
      <c r="A35"/>
      <c r="B35" s="144"/>
      <c r="C35" s="144"/>
      <c r="D35" s="144"/>
      <c r="E35" s="144"/>
      <c r="F35" s="144"/>
      <c r="G35" s="144"/>
      <c r="H35"/>
    </row>
    <row r="36" spans="1:14" ht="15" x14ac:dyDescent="0.25">
      <c r="A36"/>
      <c r="B36" s="144"/>
      <c r="C36" s="144"/>
      <c r="D36" s="144"/>
      <c r="E36" s="144"/>
      <c r="F36" s="144"/>
      <c r="G36" s="144"/>
      <c r="H36"/>
    </row>
    <row r="37" spans="1:14" ht="15" x14ac:dyDescent="0.25">
      <c r="A37"/>
      <c r="B37" s="144"/>
      <c r="C37" s="144"/>
      <c r="D37" s="144"/>
      <c r="E37" s="144"/>
      <c r="F37" s="144"/>
      <c r="G37" s="144"/>
      <c r="H37"/>
    </row>
    <row r="38" spans="1:14" ht="15" x14ac:dyDescent="0.25">
      <c r="A38"/>
      <c r="B38" s="144"/>
      <c r="C38" s="144"/>
      <c r="D38" s="144"/>
      <c r="E38" s="144"/>
      <c r="F38" s="144"/>
      <c r="G38" s="144"/>
      <c r="H38"/>
    </row>
    <row r="39" spans="1:14" ht="15" x14ac:dyDescent="0.25">
      <c r="A39"/>
      <c r="B39" s="144"/>
      <c r="C39" s="144"/>
      <c r="D39" s="144"/>
      <c r="E39" s="144"/>
      <c r="F39" s="144"/>
      <c r="G39" s="144"/>
      <c r="H39"/>
    </row>
    <row r="40" spans="1:14" ht="15" x14ac:dyDescent="0.25">
      <c r="A40"/>
      <c r="B40" s="144"/>
      <c r="C40" s="144"/>
      <c r="D40" s="144"/>
      <c r="E40" s="144"/>
      <c r="F40" s="144"/>
      <c r="G40" s="144"/>
      <c r="H40"/>
    </row>
    <row r="41" spans="1:14" ht="15" x14ac:dyDescent="0.25">
      <c r="A41"/>
      <c r="B41" s="144"/>
      <c r="C41" s="144"/>
      <c r="D41" s="144"/>
      <c r="E41" s="144"/>
      <c r="F41" s="144"/>
      <c r="G41" s="144"/>
      <c r="H41"/>
    </row>
    <row r="42" spans="1:14" ht="15" x14ac:dyDescent="0.25">
      <c r="A42"/>
      <c r="B42" s="144"/>
      <c r="C42" s="144"/>
      <c r="D42" s="144"/>
      <c r="E42" s="144"/>
      <c r="F42" s="144"/>
      <c r="G42" s="144"/>
      <c r="H42"/>
    </row>
    <row r="43" spans="1:14" ht="15" x14ac:dyDescent="0.25">
      <c r="A43"/>
      <c r="B43" s="144"/>
      <c r="C43" s="144"/>
      <c r="D43" s="144"/>
      <c r="E43" s="144"/>
      <c r="F43" s="144"/>
      <c r="G43" s="144"/>
      <c r="H43"/>
    </row>
    <row r="44" spans="1:14" ht="15" x14ac:dyDescent="0.25">
      <c r="A44"/>
      <c r="B44" s="144"/>
      <c r="C44" s="144"/>
      <c r="D44" s="144"/>
      <c r="E44" s="144"/>
      <c r="F44" s="144"/>
      <c r="G44" s="144"/>
      <c r="H44"/>
    </row>
    <row r="45" spans="1:14" ht="15" x14ac:dyDescent="0.25">
      <c r="A45"/>
      <c r="B45" s="144"/>
      <c r="C45" s="144"/>
      <c r="D45" s="144"/>
      <c r="E45" s="144"/>
      <c r="F45" s="144"/>
      <c r="G45" s="144"/>
      <c r="H45"/>
    </row>
    <row r="46" spans="1:14" ht="15" x14ac:dyDescent="0.25">
      <c r="A46"/>
      <c r="B46" s="144"/>
      <c r="C46" s="144"/>
      <c r="D46" s="144"/>
      <c r="E46" s="144"/>
      <c r="F46" s="144"/>
      <c r="G46" s="144"/>
      <c r="H46"/>
    </row>
    <row r="47" spans="1:14" ht="15" x14ac:dyDescent="0.25">
      <c r="A47"/>
      <c r="B47" s="144"/>
      <c r="C47" s="144"/>
      <c r="D47" s="144"/>
      <c r="E47" s="144"/>
      <c r="F47" s="144"/>
      <c r="G47" s="144"/>
      <c r="H47"/>
    </row>
    <row r="48" spans="1:14" ht="15" x14ac:dyDescent="0.25">
      <c r="A48"/>
      <c r="B48" s="144"/>
      <c r="C48" s="144"/>
      <c r="D48" s="144"/>
      <c r="E48" s="144"/>
      <c r="F48" s="144"/>
      <c r="G48" s="144"/>
      <c r="H48"/>
    </row>
    <row r="49" spans="1:8" ht="15" x14ac:dyDescent="0.25">
      <c r="A49"/>
      <c r="B49" s="144"/>
      <c r="C49" s="144"/>
      <c r="D49" s="144"/>
      <c r="E49" s="144"/>
      <c r="F49" s="144"/>
      <c r="G49" s="144"/>
      <c r="H49"/>
    </row>
    <row r="50" spans="1:8" ht="15" x14ac:dyDescent="0.25">
      <c r="A50"/>
      <c r="B50" s="144"/>
      <c r="C50" s="144"/>
      <c r="D50" s="144"/>
      <c r="E50" s="144"/>
      <c r="F50" s="144"/>
      <c r="G50" s="144"/>
      <c r="H50"/>
    </row>
    <row r="51" spans="1:8" ht="15" x14ac:dyDescent="0.25">
      <c r="A51"/>
      <c r="B51" s="144"/>
      <c r="C51" s="144"/>
      <c r="D51" s="144"/>
      <c r="E51" s="144"/>
      <c r="F51" s="144"/>
      <c r="G51" s="144"/>
      <c r="H51"/>
    </row>
    <row r="52" spans="1:8" ht="15" x14ac:dyDescent="0.25">
      <c r="A52"/>
      <c r="B52" s="144"/>
      <c r="C52" s="144"/>
      <c r="D52" s="144"/>
      <c r="E52" s="144"/>
      <c r="F52" s="144"/>
      <c r="G52" s="144"/>
      <c r="H52"/>
    </row>
    <row r="53" spans="1:8" ht="15" x14ac:dyDescent="0.25">
      <c r="A53"/>
      <c r="B53" s="144"/>
      <c r="C53" s="144"/>
      <c r="D53" s="144"/>
      <c r="E53" s="144"/>
      <c r="F53" s="144"/>
      <c r="G53" s="144"/>
      <c r="H53"/>
    </row>
    <row r="54" spans="1:8" ht="15" x14ac:dyDescent="0.25">
      <c r="A54"/>
      <c r="B54" s="144"/>
      <c r="C54" s="144"/>
      <c r="D54" s="144"/>
      <c r="E54" s="144"/>
      <c r="F54" s="144"/>
      <c r="G54" s="144"/>
      <c r="H54"/>
    </row>
    <row r="55" spans="1:8" ht="15" x14ac:dyDescent="0.25">
      <c r="A55"/>
      <c r="B55" s="144"/>
      <c r="C55" s="144"/>
      <c r="D55" s="144"/>
      <c r="E55" s="144"/>
      <c r="F55" s="144"/>
      <c r="G55" s="144"/>
      <c r="H55"/>
    </row>
    <row r="56" spans="1:8" ht="15" x14ac:dyDescent="0.25">
      <c r="A56"/>
      <c r="B56" s="144"/>
      <c r="C56" s="144"/>
      <c r="D56" s="144"/>
      <c r="E56" s="144"/>
      <c r="F56" s="144"/>
      <c r="G56" s="144"/>
      <c r="H56"/>
    </row>
    <row r="57" spans="1:8" ht="15" x14ac:dyDescent="0.25">
      <c r="A57"/>
      <c r="B57" s="144"/>
      <c r="C57" s="144"/>
      <c r="D57" s="144"/>
      <c r="E57" s="144"/>
      <c r="F57" s="144"/>
      <c r="G57" s="144"/>
      <c r="H57"/>
    </row>
    <row r="58" spans="1:8" ht="15" x14ac:dyDescent="0.25">
      <c r="A58"/>
      <c r="B58" s="144"/>
      <c r="C58" s="144"/>
      <c r="D58" s="144"/>
      <c r="E58" s="144"/>
      <c r="F58" s="144"/>
      <c r="G58" s="144"/>
      <c r="H58"/>
    </row>
    <row r="59" spans="1:8" ht="15" x14ac:dyDescent="0.25">
      <c r="A59"/>
      <c r="B59" s="144"/>
      <c r="C59" s="144"/>
      <c r="D59" s="144"/>
      <c r="E59" s="144"/>
      <c r="F59" s="144"/>
      <c r="G59" s="144"/>
      <c r="H59"/>
    </row>
    <row r="60" spans="1:8" ht="15" x14ac:dyDescent="0.25">
      <c r="A60"/>
      <c r="B60" s="144"/>
      <c r="C60" s="144"/>
      <c r="D60" s="144"/>
      <c r="E60" s="144"/>
      <c r="F60" s="144"/>
      <c r="G60" s="144"/>
      <c r="H60"/>
    </row>
    <row r="61" spans="1:8" ht="15" x14ac:dyDescent="0.25">
      <c r="A61"/>
      <c r="B61" s="144"/>
      <c r="C61" s="144"/>
      <c r="D61" s="144"/>
      <c r="E61" s="144"/>
      <c r="F61" s="144"/>
      <c r="G61" s="144"/>
      <c r="H61"/>
    </row>
    <row r="62" spans="1:8" ht="15" x14ac:dyDescent="0.25">
      <c r="A62"/>
      <c r="B62" s="144"/>
      <c r="C62" s="144"/>
      <c r="D62" s="144"/>
      <c r="E62" s="144"/>
      <c r="F62" s="144"/>
      <c r="G62" s="144"/>
      <c r="H62"/>
    </row>
    <row r="63" spans="1:8" ht="15" x14ac:dyDescent="0.25">
      <c r="A63"/>
      <c r="B63" s="144"/>
      <c r="C63" s="144"/>
      <c r="D63" s="144"/>
      <c r="E63" s="144"/>
      <c r="F63" s="144"/>
      <c r="G63" s="144"/>
      <c r="H63"/>
    </row>
    <row r="64" spans="1:8" ht="15" x14ac:dyDescent="0.25">
      <c r="A64"/>
      <c r="B64" s="144"/>
      <c r="C64" s="144"/>
      <c r="D64" s="144"/>
      <c r="E64" s="144"/>
      <c r="F64" s="144"/>
      <c r="G64" s="144"/>
      <c r="H64"/>
    </row>
    <row r="65" spans="1:8" ht="15" x14ac:dyDescent="0.25">
      <c r="A65"/>
      <c r="B65" s="144"/>
      <c r="C65" s="144"/>
      <c r="D65" s="144"/>
      <c r="E65" s="144"/>
      <c r="F65" s="144"/>
      <c r="G65" s="144"/>
      <c r="H65"/>
    </row>
    <row r="66" spans="1:8" ht="15" x14ac:dyDescent="0.25">
      <c r="A66"/>
      <c r="B66" s="144"/>
      <c r="C66" s="144"/>
      <c r="D66" s="144"/>
      <c r="E66" s="144"/>
      <c r="F66" s="144"/>
      <c r="G66" s="144"/>
      <c r="H66"/>
    </row>
    <row r="67" spans="1:8" ht="15" x14ac:dyDescent="0.25">
      <c r="A67"/>
      <c r="B67" s="144"/>
      <c r="C67" s="144"/>
      <c r="D67" s="144"/>
      <c r="E67" s="144"/>
      <c r="F67" s="144"/>
      <c r="G67" s="144"/>
      <c r="H67"/>
    </row>
    <row r="68" spans="1:8" ht="15" x14ac:dyDescent="0.25">
      <c r="A68"/>
      <c r="B68" s="144"/>
      <c r="C68" s="144"/>
      <c r="D68" s="144"/>
      <c r="E68" s="144"/>
      <c r="F68" s="144"/>
      <c r="G68" s="144"/>
      <c r="H68"/>
    </row>
    <row r="69" spans="1:8" ht="15" x14ac:dyDescent="0.25">
      <c r="A69"/>
      <c r="B69" s="144"/>
      <c r="C69" s="144"/>
      <c r="D69" s="144"/>
      <c r="E69" s="144"/>
      <c r="F69" s="144"/>
      <c r="G69" s="144"/>
      <c r="H69"/>
    </row>
    <row r="70" spans="1:8" ht="15" x14ac:dyDescent="0.25">
      <c r="A70"/>
      <c r="B70" s="144"/>
      <c r="C70" s="144"/>
      <c r="D70" s="144"/>
      <c r="E70" s="144"/>
      <c r="F70" s="144"/>
      <c r="G70" s="144"/>
      <c r="H70"/>
    </row>
    <row r="71" spans="1:8" ht="15" x14ac:dyDescent="0.25">
      <c r="A71"/>
      <c r="B71" s="144"/>
      <c r="C71" s="144"/>
      <c r="D71" s="144"/>
      <c r="E71" s="144"/>
      <c r="F71" s="144"/>
      <c r="G71" s="144"/>
      <c r="H71"/>
    </row>
    <row r="72" spans="1:8" ht="15" x14ac:dyDescent="0.25">
      <c r="A72"/>
      <c r="B72" s="144"/>
      <c r="C72" s="144"/>
      <c r="D72" s="144"/>
      <c r="E72" s="144"/>
      <c r="F72" s="144"/>
      <c r="G72" s="144"/>
      <c r="H72"/>
    </row>
    <row r="73" spans="1:8" ht="15" x14ac:dyDescent="0.25">
      <c r="A73"/>
      <c r="B73" s="144"/>
      <c r="C73" s="144"/>
      <c r="D73" s="144"/>
      <c r="E73" s="144"/>
      <c r="F73" s="144"/>
      <c r="G73" s="144"/>
      <c r="H73"/>
    </row>
    <row r="74" spans="1:8" ht="15" x14ac:dyDescent="0.25">
      <c r="A74"/>
      <c r="B74" s="144"/>
      <c r="C74" s="144"/>
      <c r="D74" s="144"/>
      <c r="E74" s="144"/>
      <c r="F74" s="144"/>
      <c r="G74" s="144"/>
      <c r="H74"/>
    </row>
    <row r="75" spans="1:8" ht="15" x14ac:dyDescent="0.25">
      <c r="A75"/>
      <c r="B75" s="144"/>
      <c r="C75" s="144"/>
      <c r="D75" s="144"/>
      <c r="E75" s="144"/>
      <c r="F75" s="144"/>
      <c r="G75" s="144"/>
      <c r="H75"/>
    </row>
    <row r="76" spans="1:8" ht="15" x14ac:dyDescent="0.25">
      <c r="A76"/>
      <c r="B76" s="144"/>
      <c r="C76" s="144"/>
      <c r="D76" s="144"/>
      <c r="E76" s="144"/>
      <c r="F76" s="144"/>
      <c r="G76" s="144"/>
      <c r="H76"/>
    </row>
    <row r="77" spans="1:8" ht="15" x14ac:dyDescent="0.25">
      <c r="A77"/>
      <c r="B77" s="144"/>
      <c r="C77" s="144"/>
      <c r="D77" s="144"/>
      <c r="E77" s="144"/>
      <c r="F77" s="144"/>
      <c r="G77" s="144"/>
      <c r="H77"/>
    </row>
    <row r="78" spans="1:8" ht="15" x14ac:dyDescent="0.25">
      <c r="A78"/>
      <c r="B78" s="144"/>
      <c r="C78" s="144"/>
      <c r="D78" s="144"/>
      <c r="E78" s="144"/>
      <c r="F78" s="144"/>
      <c r="G78" s="144"/>
      <c r="H78"/>
    </row>
    <row r="79" spans="1:8" ht="15" x14ac:dyDescent="0.25">
      <c r="A79"/>
      <c r="B79" s="144"/>
      <c r="C79" s="144"/>
      <c r="D79" s="144"/>
      <c r="E79" s="144"/>
      <c r="F79" s="144"/>
      <c r="G79" s="144"/>
      <c r="H79"/>
    </row>
    <row r="80" spans="1:8" ht="15" x14ac:dyDescent="0.25">
      <c r="A80"/>
      <c r="B80" s="144"/>
      <c r="C80" s="144"/>
      <c r="D80" s="144"/>
      <c r="E80" s="144"/>
      <c r="F80" s="144"/>
      <c r="G80" s="144"/>
      <c r="H80"/>
    </row>
    <row r="81" spans="1:8" ht="15" x14ac:dyDescent="0.25">
      <c r="A81"/>
      <c r="B81" s="144"/>
      <c r="C81" s="144"/>
      <c r="D81" s="144"/>
      <c r="E81" s="144"/>
      <c r="F81" s="144"/>
      <c r="G81" s="144"/>
      <c r="H81"/>
    </row>
  </sheetData>
  <sheetProtection algorithmName="SHA-512" hashValue="ucv1PxiG+sTu6rC/ekBhQXTidD1zwoZSiSAc4IN4ZEoUMn6F42/afEmkIuU/95y0aAnnHH4QfZlKJTaneYoRYQ==" saltValue="uhzXwXhzTOzgwitmGBHGVw==" spinCount="100000" sheet="1" selectLockedCells="1" selectUnlockedCells="1"/>
  <mergeCells count="13">
    <mergeCell ref="O18:O19"/>
    <mergeCell ref="M18:M19"/>
    <mergeCell ref="N18:N19"/>
    <mergeCell ref="A18:A19"/>
    <mergeCell ref="D18:D19"/>
    <mergeCell ref="H18:I18"/>
    <mergeCell ref="J18:J19"/>
    <mergeCell ref="K18:K19"/>
    <mergeCell ref="L18:L19"/>
    <mergeCell ref="B18:B19"/>
    <mergeCell ref="C18:C19"/>
    <mergeCell ref="E18:E19"/>
    <mergeCell ref="F18:F19"/>
  </mergeCells>
  <pageMargins left="0.70866141732283472" right="0.70866141732283472" top="0.74803149606299213" bottom="0.74803149606299213" header="0.31496062992125984" footer="0.31496062992125984"/>
  <pageSetup paperSize="9" scale="78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O60"/>
  <sheetViews>
    <sheetView showGridLines="0" view="pageBreakPreview" zoomScaleNormal="100" zoomScaleSheetLayoutView="100" workbookViewId="0">
      <selection sqref="A1:N1"/>
    </sheetView>
  </sheetViews>
  <sheetFormatPr defaultColWidth="8.85546875" defaultRowHeight="15" x14ac:dyDescent="0.25"/>
  <cols>
    <col min="1" max="1" width="39.7109375" style="114" bestFit="1" customWidth="1"/>
    <col min="2" max="2" width="13.7109375" style="170" customWidth="1"/>
    <col min="3" max="3" width="9.85546875" style="170" hidden="1" customWidth="1"/>
    <col min="4" max="4" width="14.7109375" style="170" customWidth="1"/>
    <col min="5" max="5" width="7.85546875" style="170" hidden="1" customWidth="1"/>
    <col min="6" max="6" width="8.85546875" style="170" hidden="1" customWidth="1"/>
    <col min="7" max="7" width="12" style="114" hidden="1" customWidth="1"/>
    <col min="8" max="8" width="12.5703125" style="114" hidden="1" customWidth="1"/>
    <col min="9" max="12" width="0" style="114" hidden="1" customWidth="1"/>
    <col min="13" max="13" width="11.5703125" style="114" customWidth="1"/>
    <col min="14" max="15" width="10.7109375" style="114" customWidth="1"/>
    <col min="16" max="16384" width="8.85546875" style="114"/>
  </cols>
  <sheetData>
    <row r="1" spans="1:15" s="63" customFormat="1" ht="12" x14ac:dyDescent="0.2">
      <c r="A1" s="446" t="s">
        <v>313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</row>
    <row r="2" spans="1:15" x14ac:dyDescent="0.25">
      <c r="A2" s="126"/>
      <c r="B2" s="128"/>
      <c r="C2" s="128"/>
      <c r="D2" s="128"/>
      <c r="E2" s="128"/>
      <c r="F2" s="128"/>
      <c r="G2" s="79"/>
      <c r="H2" s="79"/>
    </row>
    <row r="3" spans="1:15" x14ac:dyDescent="0.25">
      <c r="A3" s="446" t="s">
        <v>271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</row>
    <row r="4" spans="1:15" x14ac:dyDescent="0.25">
      <c r="A4" s="61"/>
      <c r="B4" s="82"/>
      <c r="C4" s="82"/>
      <c r="D4" s="82"/>
      <c r="E4" s="82"/>
      <c r="F4" s="81"/>
      <c r="G4" s="61"/>
      <c r="H4" s="61"/>
    </row>
    <row r="5" spans="1:15" ht="33" customHeight="1" x14ac:dyDescent="0.25">
      <c r="A5" s="439" t="s">
        <v>364</v>
      </c>
      <c r="B5" s="441" t="s">
        <v>356</v>
      </c>
      <c r="C5" s="127"/>
      <c r="D5" s="441" t="s">
        <v>357</v>
      </c>
      <c r="E5" s="127"/>
      <c r="F5" s="127"/>
      <c r="G5" s="81"/>
      <c r="H5" s="441" t="s">
        <v>324</v>
      </c>
      <c r="I5" s="441"/>
      <c r="J5" s="441" t="s">
        <v>336</v>
      </c>
      <c r="K5" s="441" t="s">
        <v>337</v>
      </c>
      <c r="L5" s="441" t="s">
        <v>338</v>
      </c>
      <c r="M5" s="441" t="s">
        <v>358</v>
      </c>
      <c r="N5" s="441" t="s">
        <v>342</v>
      </c>
      <c r="O5" s="441" t="s">
        <v>359</v>
      </c>
    </row>
    <row r="6" spans="1:15" ht="60" x14ac:dyDescent="0.25">
      <c r="A6" s="440"/>
      <c r="B6" s="441" t="s">
        <v>287</v>
      </c>
      <c r="C6" s="266" t="s">
        <v>307</v>
      </c>
      <c r="D6" s="441"/>
      <c r="E6" s="267" t="s">
        <v>289</v>
      </c>
      <c r="F6" s="180" t="s">
        <v>296</v>
      </c>
      <c r="G6" s="180" t="s">
        <v>297</v>
      </c>
      <c r="H6" s="265" t="s">
        <v>334</v>
      </c>
      <c r="I6" s="265" t="s">
        <v>335</v>
      </c>
      <c r="J6" s="441"/>
      <c r="K6" s="441"/>
      <c r="L6" s="441" t="s">
        <v>323</v>
      </c>
      <c r="M6" s="441"/>
      <c r="N6" s="441"/>
      <c r="O6" s="441"/>
    </row>
    <row r="7" spans="1:15" x14ac:dyDescent="0.25">
      <c r="A7" s="291">
        <v>1</v>
      </c>
      <c r="B7" s="292" t="s">
        <v>291</v>
      </c>
      <c r="C7" s="293" t="s">
        <v>291</v>
      </c>
      <c r="D7" s="292" t="s">
        <v>292</v>
      </c>
      <c r="E7" s="293" t="s">
        <v>293</v>
      </c>
      <c r="F7" s="293" t="s">
        <v>298</v>
      </c>
      <c r="G7" s="293" t="s">
        <v>295</v>
      </c>
      <c r="H7" s="292" t="s">
        <v>292</v>
      </c>
      <c r="I7" s="292" t="s">
        <v>293</v>
      </c>
      <c r="J7" s="292" t="s">
        <v>325</v>
      </c>
      <c r="K7" s="292" t="s">
        <v>340</v>
      </c>
      <c r="L7" s="292" t="s">
        <v>341</v>
      </c>
      <c r="M7" s="292" t="s">
        <v>293</v>
      </c>
      <c r="N7" s="292" t="s">
        <v>325</v>
      </c>
      <c r="O7" s="292" t="s">
        <v>340</v>
      </c>
    </row>
    <row r="8" spans="1:15" hidden="1" x14ac:dyDescent="0.25">
      <c r="A8" s="61"/>
      <c r="B8" s="61"/>
      <c r="C8" s="61"/>
      <c r="D8" s="61"/>
      <c r="E8" s="61"/>
      <c r="F8" s="81"/>
      <c r="G8" s="81"/>
      <c r="H8" s="61"/>
      <c r="I8" s="61"/>
      <c r="J8" s="61"/>
      <c r="K8" s="61"/>
      <c r="L8" s="61"/>
      <c r="M8" s="61"/>
      <c r="N8" s="61"/>
    </row>
    <row r="9" spans="1:15" hidden="1" x14ac:dyDescent="0.25">
      <c r="A9" s="61"/>
      <c r="B9" s="61"/>
      <c r="C9" s="61"/>
      <c r="D9" s="61"/>
      <c r="E9" s="61"/>
      <c r="F9" s="81"/>
      <c r="G9" s="81"/>
      <c r="H9" s="61"/>
      <c r="I9" s="61"/>
      <c r="J9" s="61"/>
      <c r="K9" s="61"/>
      <c r="L9" s="61"/>
      <c r="M9" s="61"/>
      <c r="N9" s="61"/>
    </row>
    <row r="10" spans="1:15" hidden="1" x14ac:dyDescent="0.25">
      <c r="A10" s="61"/>
      <c r="B10" s="61"/>
      <c r="C10" s="61"/>
      <c r="D10" s="61"/>
      <c r="E10" s="61"/>
      <c r="F10" s="81"/>
      <c r="G10" s="81"/>
      <c r="H10" s="61"/>
      <c r="I10" s="61"/>
      <c r="J10" s="61"/>
      <c r="K10" s="61"/>
      <c r="L10" s="61"/>
      <c r="M10" s="61"/>
      <c r="N10" s="61"/>
    </row>
    <row r="11" spans="1:15" ht="48.75" hidden="1" x14ac:dyDescent="0.25">
      <c r="A11" s="117" t="s">
        <v>274</v>
      </c>
      <c r="B11" s="118" t="s">
        <v>320</v>
      </c>
      <c r="C11" s="118" t="s">
        <v>321</v>
      </c>
      <c r="D11" s="118" t="s">
        <v>322</v>
      </c>
      <c r="E11" s="118" t="s">
        <v>319</v>
      </c>
      <c r="F11" s="118" t="s">
        <v>323</v>
      </c>
      <c r="G11"/>
      <c r="H11"/>
      <c r="I11"/>
      <c r="J11"/>
      <c r="K11"/>
      <c r="L11"/>
      <c r="M11"/>
      <c r="N11"/>
      <c r="O11"/>
    </row>
    <row r="12" spans="1:15" x14ac:dyDescent="0.25">
      <c r="A12" s="380" t="s">
        <v>304</v>
      </c>
      <c r="B12" s="381">
        <v>0</v>
      </c>
      <c r="C12" s="381">
        <v>0</v>
      </c>
      <c r="D12" s="381">
        <v>0</v>
      </c>
      <c r="E12" s="381">
        <v>0</v>
      </c>
      <c r="F12" s="381"/>
      <c r="G12"/>
      <c r="H12"/>
      <c r="I12"/>
      <c r="J12"/>
      <c r="K12"/>
      <c r="L12"/>
      <c r="M12" s="120">
        <v>0</v>
      </c>
      <c r="N12" s="120">
        <v>0</v>
      </c>
      <c r="O12" s="120">
        <v>0</v>
      </c>
    </row>
    <row r="13" spans="1:15" x14ac:dyDescent="0.25">
      <c r="A13" s="61"/>
      <c r="B13" s="61"/>
      <c r="C13" s="61"/>
      <c r="D13" s="61"/>
      <c r="E13" s="61"/>
      <c r="F13" s="81"/>
      <c r="G13" s="81"/>
      <c r="H13" s="134"/>
      <c r="I13" s="61"/>
      <c r="J13" s="61"/>
      <c r="K13" s="61"/>
      <c r="L13" s="61"/>
      <c r="M13" s="61"/>
      <c r="N13" s="61"/>
    </row>
    <row r="14" spans="1:15" x14ac:dyDescent="0.25">
      <c r="A14" s="61"/>
      <c r="B14" s="61"/>
      <c r="C14" s="61"/>
      <c r="D14" s="61"/>
      <c r="E14" s="61"/>
      <c r="F14" s="81"/>
      <c r="G14" s="81"/>
      <c r="H14" s="134"/>
      <c r="I14" s="61"/>
      <c r="J14" s="61"/>
      <c r="K14" s="61"/>
      <c r="L14" s="61"/>
      <c r="M14" s="61"/>
      <c r="N14" s="61"/>
    </row>
    <row r="15" spans="1:15" ht="30.6" customHeight="1" x14ac:dyDescent="0.25">
      <c r="A15" s="439" t="s">
        <v>364</v>
      </c>
      <c r="B15" s="441" t="s">
        <v>356</v>
      </c>
      <c r="C15" s="127"/>
      <c r="D15" s="441" t="s">
        <v>363</v>
      </c>
      <c r="E15" s="127"/>
      <c r="F15" s="127"/>
      <c r="G15" s="81"/>
      <c r="H15" s="441" t="s">
        <v>324</v>
      </c>
      <c r="I15" s="441"/>
      <c r="J15" s="441" t="s">
        <v>336</v>
      </c>
      <c r="K15" s="441" t="s">
        <v>337</v>
      </c>
      <c r="L15" s="441" t="s">
        <v>338</v>
      </c>
      <c r="M15" s="441" t="s">
        <v>358</v>
      </c>
      <c r="N15" s="441" t="s">
        <v>342</v>
      </c>
      <c r="O15" s="441" t="s">
        <v>359</v>
      </c>
    </row>
    <row r="16" spans="1:15" ht="60" x14ac:dyDescent="0.25">
      <c r="A16" s="440"/>
      <c r="B16" s="441" t="s">
        <v>287</v>
      </c>
      <c r="C16" s="266" t="s">
        <v>307</v>
      </c>
      <c r="D16" s="441"/>
      <c r="E16" s="267" t="s">
        <v>289</v>
      </c>
      <c r="F16" s="180" t="s">
        <v>296</v>
      </c>
      <c r="G16" s="180" t="s">
        <v>297</v>
      </c>
      <c r="H16" s="265" t="s">
        <v>334</v>
      </c>
      <c r="I16" s="265" t="s">
        <v>335</v>
      </c>
      <c r="J16" s="441"/>
      <c r="K16" s="441"/>
      <c r="L16" s="441" t="s">
        <v>323</v>
      </c>
      <c r="M16" s="441"/>
      <c r="N16" s="441"/>
      <c r="O16" s="441"/>
    </row>
    <row r="17" spans="1:15" x14ac:dyDescent="0.25">
      <c r="A17" s="290">
        <v>1</v>
      </c>
      <c r="B17" s="268" t="s">
        <v>291</v>
      </c>
      <c r="C17" s="182" t="s">
        <v>291</v>
      </c>
      <c r="D17" s="268" t="s">
        <v>292</v>
      </c>
      <c r="E17" s="182" t="s">
        <v>293</v>
      </c>
      <c r="F17" s="252" t="s">
        <v>298</v>
      </c>
      <c r="G17" s="252" t="s">
        <v>295</v>
      </c>
      <c r="H17" s="268" t="s">
        <v>292</v>
      </c>
      <c r="I17" s="268" t="s">
        <v>293</v>
      </c>
      <c r="J17" s="268" t="s">
        <v>325</v>
      </c>
      <c r="K17" s="268" t="s">
        <v>340</v>
      </c>
      <c r="L17" s="268" t="s">
        <v>341</v>
      </c>
      <c r="M17" s="268" t="s">
        <v>293</v>
      </c>
      <c r="N17" s="268" t="s">
        <v>325</v>
      </c>
      <c r="O17" s="268" t="s">
        <v>340</v>
      </c>
    </row>
    <row r="18" spans="1:15" ht="48.75" hidden="1" x14ac:dyDescent="0.25">
      <c r="A18" s="117" t="s">
        <v>110</v>
      </c>
      <c r="B18" s="118" t="s">
        <v>320</v>
      </c>
      <c r="C18" s="118" t="s">
        <v>321</v>
      </c>
      <c r="D18" s="118" t="s">
        <v>322</v>
      </c>
      <c r="E18" s="118" t="s">
        <v>319</v>
      </c>
      <c r="F18" s="118" t="s">
        <v>323</v>
      </c>
      <c r="G18"/>
      <c r="H18"/>
      <c r="I18"/>
      <c r="J18"/>
      <c r="K18"/>
      <c r="L18"/>
      <c r="M18"/>
      <c r="N18"/>
      <c r="O18"/>
    </row>
    <row r="19" spans="1:15" ht="24.75" x14ac:dyDescent="0.25">
      <c r="A19" s="119" t="s">
        <v>305</v>
      </c>
      <c r="B19" s="120">
        <v>0</v>
      </c>
      <c r="C19" s="120">
        <v>0</v>
      </c>
      <c r="D19" s="120">
        <v>0</v>
      </c>
      <c r="E19" s="120">
        <v>0</v>
      </c>
      <c r="F19" s="120"/>
      <c r="G19"/>
      <c r="H19"/>
      <c r="I19"/>
      <c r="J19"/>
      <c r="K19"/>
      <c r="L19"/>
      <c r="M19" s="120">
        <v>0</v>
      </c>
      <c r="N19" s="120">
        <v>0</v>
      </c>
      <c r="O19" s="120">
        <v>0</v>
      </c>
    </row>
    <row r="20" spans="1:15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5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1:14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14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1:14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1:14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1:14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1:14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1:14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1:14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</row>
  </sheetData>
  <sheetProtection algorithmName="SHA-512" hashValue="0PAzGGhuYTCDUzLbYRiDSAys2CCsKQlotb0Fe8YCC/vmYWZEWOqTJwWgtZBr/6St5rehAbXn0RCsWTWQit3puw==" saltValue="XsCEBTREZRoMQhGrZpFcSw==" spinCount="100000" sheet="1" selectLockedCells="1" selectUnlockedCells="1"/>
  <mergeCells count="22">
    <mergeCell ref="B5:B6"/>
    <mergeCell ref="B15:B16"/>
    <mergeCell ref="A1:N1"/>
    <mergeCell ref="A3:N3"/>
    <mergeCell ref="A15:A16"/>
    <mergeCell ref="D15:D16"/>
    <mergeCell ref="H15:I15"/>
    <mergeCell ref="J15:J16"/>
    <mergeCell ref="K15:K16"/>
    <mergeCell ref="L15:L16"/>
    <mergeCell ref="A5:A6"/>
    <mergeCell ref="D5:D6"/>
    <mergeCell ref="H5:I5"/>
    <mergeCell ref="J5:J6"/>
    <mergeCell ref="K5:K6"/>
    <mergeCell ref="L5:L6"/>
    <mergeCell ref="M5:M6"/>
    <mergeCell ref="N5:N6"/>
    <mergeCell ref="M15:M16"/>
    <mergeCell ref="N15:N16"/>
    <mergeCell ref="O5:O6"/>
    <mergeCell ref="O15:O16"/>
  </mergeCells>
  <pageMargins left="0.7" right="0.7" top="0.75" bottom="0.75" header="0.3" footer="0.3"/>
  <pageSetup paperSize="9" scale="61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H24"/>
  <sheetViews>
    <sheetView showGridLines="0" view="pageBreakPreview" zoomScaleNormal="100" zoomScaleSheetLayoutView="100" workbookViewId="0">
      <selection activeCell="A2" sqref="A2"/>
    </sheetView>
  </sheetViews>
  <sheetFormatPr defaultColWidth="8.85546875" defaultRowHeight="15" x14ac:dyDescent="0.25"/>
  <cols>
    <col min="1" max="1" width="14.140625" style="114" bestFit="1" customWidth="1"/>
    <col min="2" max="2" width="11" style="114" bestFit="1" customWidth="1"/>
    <col min="3" max="3" width="7" style="114" bestFit="1" customWidth="1"/>
    <col min="4" max="4" width="7.85546875" style="114" bestFit="1" customWidth="1"/>
    <col min="5" max="5" width="11.140625" style="114" bestFit="1" customWidth="1"/>
    <col min="6" max="6" width="7.85546875" style="114" bestFit="1" customWidth="1"/>
    <col min="7" max="7" width="11.5703125" style="114" customWidth="1"/>
    <col min="8" max="8" width="0.28515625" style="114" customWidth="1"/>
    <col min="9" max="16384" width="8.85546875" style="114"/>
  </cols>
  <sheetData>
    <row r="1" spans="1:8" s="63" customFormat="1" ht="12" x14ac:dyDescent="0.2">
      <c r="A1" s="126" t="s">
        <v>313</v>
      </c>
      <c r="B1" s="126"/>
      <c r="C1" s="126"/>
      <c r="D1" s="126"/>
      <c r="E1" s="126"/>
      <c r="F1" s="79"/>
      <c r="G1" s="79"/>
      <c r="H1" s="79"/>
    </row>
    <row r="2" spans="1:8" x14ac:dyDescent="0.25">
      <c r="A2" s="126"/>
      <c r="B2" s="79"/>
      <c r="C2" s="128"/>
      <c r="D2" s="128"/>
      <c r="E2" s="128"/>
      <c r="F2" s="128"/>
      <c r="G2" s="79"/>
      <c r="H2" s="79"/>
    </row>
    <row r="3" spans="1:8" x14ac:dyDescent="0.25">
      <c r="A3" s="126" t="s">
        <v>272</v>
      </c>
      <c r="B3" s="79"/>
      <c r="C3" s="128"/>
      <c r="D3" s="128"/>
      <c r="E3" s="128"/>
      <c r="F3" s="128"/>
      <c r="G3" s="79"/>
      <c r="H3" s="79"/>
    </row>
    <row r="4" spans="1:8" x14ac:dyDescent="0.25">
      <c r="A4" s="61"/>
      <c r="B4" s="63"/>
      <c r="C4" s="82"/>
      <c r="D4" s="82"/>
      <c r="E4" s="82"/>
      <c r="F4" s="81"/>
      <c r="G4" s="61"/>
      <c r="H4" s="61"/>
    </row>
    <row r="5" spans="1:8" s="131" customFormat="1" ht="12.75" x14ac:dyDescent="0.2">
      <c r="A5" s="130" t="s">
        <v>273</v>
      </c>
      <c r="B5" s="130"/>
      <c r="C5" s="130"/>
      <c r="D5" s="130"/>
      <c r="E5" s="130"/>
      <c r="F5" s="130"/>
      <c r="G5" s="130"/>
    </row>
    <row r="6" spans="1:8" s="61" customFormat="1" ht="12" x14ac:dyDescent="0.2"/>
    <row r="7" spans="1:8" s="61" customFormat="1" ht="12" x14ac:dyDescent="0.2"/>
    <row r="8" spans="1:8" s="61" customFormat="1" ht="12" x14ac:dyDescent="0.2"/>
    <row r="9" spans="1:8" s="61" customFormat="1" ht="12" x14ac:dyDescent="0.2"/>
    <row r="10" spans="1:8" s="61" customFormat="1" ht="12" x14ac:dyDescent="0.2"/>
    <row r="11" spans="1:8" s="61" customFormat="1" ht="12" x14ac:dyDescent="0.2"/>
    <row r="12" spans="1:8" s="61" customFormat="1" ht="12" x14ac:dyDescent="0.2"/>
    <row r="13" spans="1:8" s="61" customFormat="1" ht="12" x14ac:dyDescent="0.2"/>
    <row r="14" spans="1:8" s="61" customFormat="1" ht="12" x14ac:dyDescent="0.2"/>
    <row r="15" spans="1:8" s="61" customFormat="1" ht="12" x14ac:dyDescent="0.2"/>
    <row r="16" spans="1:8" s="61" customFormat="1" ht="12" x14ac:dyDescent="0.2"/>
    <row r="17" spans="1:8" s="61" customFormat="1" ht="12" x14ac:dyDescent="0.2"/>
    <row r="18" spans="1:8" s="61" customFormat="1" ht="12" x14ac:dyDescent="0.2"/>
    <row r="19" spans="1:8" s="61" customFormat="1" ht="12" x14ac:dyDescent="0.2"/>
    <row r="20" spans="1:8" s="61" customFormat="1" ht="12" x14ac:dyDescent="0.2"/>
    <row r="21" spans="1:8" s="61" customFormat="1" ht="12" x14ac:dyDescent="0.2"/>
    <row r="22" spans="1:8" s="61" customFormat="1" ht="12" x14ac:dyDescent="0.2"/>
    <row r="23" spans="1:8" s="61" customFormat="1" ht="12" x14ac:dyDescent="0.2"/>
    <row r="24" spans="1:8" x14ac:dyDescent="0.25">
      <c r="A24"/>
      <c r="B24"/>
      <c r="C24"/>
      <c r="D24"/>
      <c r="E24"/>
      <c r="F24"/>
      <c r="G24"/>
      <c r="H24"/>
    </row>
  </sheetData>
  <sheetProtection algorithmName="SHA-512" hashValue="d4409Tf4XZ29WK3pin03hZE8Sg07qijHqthamhJSxwCNCER01RVeIzqemm8H0AR5kdfW1aIvasmT8n/Lx6Eeqg==" saltValue="4IUF8BwjoCbD3tAitsLLgw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82"/>
  <sheetViews>
    <sheetView showGridLines="0" tabSelected="1" view="pageBreakPreview" zoomScaleNormal="100" zoomScaleSheetLayoutView="100" workbookViewId="0">
      <pane xSplit="1" ySplit="27" topLeftCell="B144" activePane="bottomRight" state="frozen"/>
      <selection pane="topRight" activeCell="B1" sqref="B1"/>
      <selection pane="bottomLeft" activeCell="A28" sqref="A28"/>
      <selection pane="bottomRight" activeCell="A2" sqref="A2"/>
    </sheetView>
  </sheetViews>
  <sheetFormatPr defaultColWidth="8.85546875" defaultRowHeight="12" x14ac:dyDescent="0.2"/>
  <cols>
    <col min="1" max="1" width="42.5703125" style="61" customWidth="1"/>
    <col min="2" max="2" width="13.5703125" style="81" customWidth="1"/>
    <col min="3" max="3" width="13.28515625" style="81" customWidth="1"/>
    <col min="4" max="4" width="12.5703125" style="81" customWidth="1"/>
    <col min="5" max="5" width="13.140625" style="81" customWidth="1"/>
    <col min="6" max="6" width="12.42578125" style="61" customWidth="1"/>
    <col min="7" max="7" width="9.7109375" style="61" hidden="1" customWidth="1"/>
    <col min="8" max="8" width="8.85546875" style="61" hidden="1" customWidth="1"/>
    <col min="9" max="9" width="10.85546875" style="61" hidden="1" customWidth="1"/>
    <col min="10" max="10" width="14.42578125" style="61" hidden="1" customWidth="1"/>
    <col min="11" max="11" width="13" style="61" hidden="1" customWidth="1"/>
    <col min="12" max="12" width="11.85546875" style="61" hidden="1" customWidth="1"/>
    <col min="13" max="13" width="12.140625" style="61" hidden="1" customWidth="1"/>
    <col min="14" max="16384" width="8.85546875" style="61"/>
  </cols>
  <sheetData>
    <row r="1" spans="1:13" ht="15" x14ac:dyDescent="0.2">
      <c r="A1" s="392" t="s">
        <v>354</v>
      </c>
      <c r="B1" s="392"/>
      <c r="C1" s="392"/>
      <c r="D1" s="392"/>
      <c r="E1" s="392"/>
      <c r="F1" s="392"/>
      <c r="G1" s="76"/>
      <c r="H1" s="76"/>
      <c r="I1" s="76"/>
      <c r="J1" s="76"/>
      <c r="K1" s="76"/>
      <c r="L1" s="76"/>
    </row>
    <row r="2" spans="1:13" ht="15" x14ac:dyDescent="0.2">
      <c r="A2" s="393"/>
      <c r="B2" s="393"/>
      <c r="C2" s="393"/>
      <c r="D2" s="393"/>
      <c r="E2" s="393"/>
      <c r="F2" s="393"/>
      <c r="G2" s="76"/>
      <c r="H2" s="76"/>
      <c r="I2" s="76"/>
      <c r="J2" s="76"/>
      <c r="K2" s="76"/>
      <c r="L2" s="76"/>
    </row>
    <row r="3" spans="1:13" ht="33" customHeight="1" x14ac:dyDescent="0.2">
      <c r="A3" s="449" t="s">
        <v>3568</v>
      </c>
      <c r="B3" s="451" t="s">
        <v>356</v>
      </c>
      <c r="C3" s="451" t="s">
        <v>357</v>
      </c>
      <c r="D3" s="451" t="s">
        <v>3567</v>
      </c>
      <c r="E3" s="451" t="s">
        <v>342</v>
      </c>
      <c r="F3" s="451" t="s">
        <v>359</v>
      </c>
      <c r="G3" s="330"/>
      <c r="H3" s="444"/>
      <c r="I3" s="444"/>
      <c r="J3" s="444"/>
      <c r="K3" s="444"/>
      <c r="L3" s="444"/>
      <c r="M3" s="444"/>
    </row>
    <row r="4" spans="1:13" x14ac:dyDescent="0.2">
      <c r="A4" s="450"/>
      <c r="B4" s="452" t="s">
        <v>287</v>
      </c>
      <c r="C4" s="452"/>
      <c r="D4" s="452"/>
      <c r="E4" s="452"/>
      <c r="F4" s="452"/>
      <c r="G4" s="324"/>
      <c r="H4" s="444"/>
      <c r="I4" s="444"/>
      <c r="J4" s="444"/>
      <c r="K4" s="444"/>
      <c r="L4" s="444"/>
      <c r="M4" s="444"/>
    </row>
    <row r="5" spans="1:13" ht="15" x14ac:dyDescent="0.2">
      <c r="A5" s="394">
        <v>1</v>
      </c>
      <c r="B5" s="395" t="s">
        <v>291</v>
      </c>
      <c r="C5" s="395" t="s">
        <v>292</v>
      </c>
      <c r="D5" s="395" t="s">
        <v>293</v>
      </c>
      <c r="E5" s="395" t="s">
        <v>325</v>
      </c>
      <c r="F5" s="395" t="s">
        <v>340</v>
      </c>
      <c r="G5" s="325"/>
      <c r="H5" s="325"/>
      <c r="I5" s="325"/>
      <c r="J5" s="325"/>
      <c r="K5" s="325"/>
      <c r="L5" s="325"/>
      <c r="M5" s="325"/>
    </row>
    <row r="6" spans="1:13" ht="15" hidden="1" x14ac:dyDescent="0.2">
      <c r="A6" s="396"/>
      <c r="B6" s="397"/>
      <c r="C6" s="397"/>
      <c r="D6" s="397"/>
      <c r="E6" s="397"/>
      <c r="F6" s="397"/>
      <c r="G6" s="325"/>
      <c r="H6" s="325"/>
      <c r="I6" s="325"/>
      <c r="J6" s="325"/>
      <c r="K6" s="325"/>
      <c r="L6" s="325"/>
      <c r="M6" s="325"/>
    </row>
    <row r="7" spans="1:13" ht="15" hidden="1" x14ac:dyDescent="0.2">
      <c r="A7" s="396"/>
      <c r="B7" s="397"/>
      <c r="C7" s="397"/>
      <c r="D7" s="397"/>
      <c r="E7" s="397"/>
      <c r="F7" s="397"/>
      <c r="G7" s="325"/>
      <c r="H7" s="325"/>
      <c r="I7" s="325"/>
      <c r="J7" s="325"/>
      <c r="K7" s="325"/>
      <c r="L7" s="325"/>
      <c r="M7" s="325"/>
    </row>
    <row r="8" spans="1:13" ht="15" hidden="1" x14ac:dyDescent="0.2">
      <c r="A8" s="396"/>
      <c r="B8" s="397"/>
      <c r="C8" s="397"/>
      <c r="D8" s="397"/>
      <c r="E8" s="397"/>
      <c r="F8" s="397"/>
      <c r="G8" s="325"/>
      <c r="H8" s="325"/>
      <c r="I8" s="325"/>
      <c r="J8" s="325"/>
      <c r="K8" s="325"/>
      <c r="L8" s="325"/>
      <c r="M8" s="325"/>
    </row>
    <row r="9" spans="1:13" ht="15" hidden="1" x14ac:dyDescent="0.2">
      <c r="A9" s="396"/>
      <c r="B9" s="397"/>
      <c r="C9" s="397"/>
      <c r="D9" s="397"/>
      <c r="E9" s="397"/>
      <c r="F9" s="397"/>
      <c r="G9" s="325"/>
      <c r="H9" s="325"/>
      <c r="I9" s="325"/>
      <c r="J9" s="325"/>
      <c r="K9" s="325"/>
      <c r="L9" s="325"/>
      <c r="M9" s="325"/>
    </row>
    <row r="10" spans="1:13" ht="15" hidden="1" x14ac:dyDescent="0.2">
      <c r="A10" s="396"/>
      <c r="B10" s="397"/>
      <c r="C10" s="397"/>
      <c r="D10" s="397"/>
      <c r="E10" s="397"/>
      <c r="F10" s="397"/>
      <c r="G10" s="325"/>
      <c r="H10" s="325"/>
      <c r="I10" s="325"/>
      <c r="J10" s="325"/>
      <c r="K10" s="325"/>
      <c r="L10" s="325"/>
      <c r="M10" s="325"/>
    </row>
    <row r="11" spans="1:13" ht="15" hidden="1" x14ac:dyDescent="0.2">
      <c r="A11" s="396"/>
      <c r="B11" s="397"/>
      <c r="C11" s="397"/>
      <c r="D11" s="397"/>
      <c r="E11" s="397"/>
      <c r="F11" s="397"/>
      <c r="G11" s="325"/>
      <c r="H11" s="325"/>
      <c r="I11" s="325"/>
      <c r="J11" s="325"/>
      <c r="K11" s="325"/>
      <c r="L11" s="325"/>
      <c r="M11" s="325"/>
    </row>
    <row r="12" spans="1:13" ht="15" hidden="1" x14ac:dyDescent="0.2">
      <c r="A12" s="396"/>
      <c r="B12" s="397"/>
      <c r="C12" s="397"/>
      <c r="D12" s="397"/>
      <c r="E12" s="397"/>
      <c r="F12" s="397"/>
      <c r="G12" s="325"/>
      <c r="H12" s="325"/>
      <c r="I12" s="325"/>
      <c r="J12" s="325"/>
      <c r="K12" s="325"/>
      <c r="L12" s="325"/>
      <c r="M12" s="325"/>
    </row>
    <row r="13" spans="1:13" ht="15" hidden="1" x14ac:dyDescent="0.2">
      <c r="A13" s="396"/>
      <c r="B13" s="397"/>
      <c r="C13" s="397"/>
      <c r="D13" s="397"/>
      <c r="E13" s="397"/>
      <c r="F13" s="397"/>
      <c r="G13" s="325"/>
      <c r="H13" s="325"/>
      <c r="I13" s="325"/>
      <c r="J13" s="325"/>
      <c r="K13" s="325"/>
      <c r="L13" s="325"/>
      <c r="M13" s="325"/>
    </row>
    <row r="14" spans="1:13" ht="15" hidden="1" x14ac:dyDescent="0.2">
      <c r="A14" s="396"/>
      <c r="B14" s="397"/>
      <c r="C14" s="397"/>
      <c r="D14" s="397"/>
      <c r="E14" s="397"/>
      <c r="F14" s="397"/>
      <c r="G14" s="325"/>
      <c r="H14" s="325"/>
      <c r="I14" s="325"/>
      <c r="J14" s="325"/>
      <c r="K14" s="325"/>
      <c r="L14" s="325"/>
      <c r="M14" s="325"/>
    </row>
    <row r="15" spans="1:13" ht="15" hidden="1" x14ac:dyDescent="0.2">
      <c r="A15" s="396"/>
      <c r="B15" s="397"/>
      <c r="C15" s="397"/>
      <c r="D15" s="397"/>
      <c r="E15" s="397"/>
      <c r="F15" s="397"/>
      <c r="G15" s="325"/>
      <c r="H15" s="325"/>
      <c r="I15" s="325"/>
      <c r="J15" s="325"/>
      <c r="K15" s="325"/>
      <c r="L15" s="325"/>
      <c r="M15" s="325"/>
    </row>
    <row r="16" spans="1:13" ht="15" hidden="1" x14ac:dyDescent="0.2">
      <c r="A16" s="396"/>
      <c r="B16" s="397"/>
      <c r="C16" s="397"/>
      <c r="D16" s="397"/>
      <c r="E16" s="397"/>
      <c r="F16" s="397"/>
      <c r="G16" s="325"/>
      <c r="H16" s="325"/>
      <c r="I16" s="325"/>
      <c r="J16" s="325"/>
      <c r="K16" s="325"/>
      <c r="L16" s="325"/>
      <c r="M16" s="325"/>
    </row>
    <row r="17" spans="1:26" ht="15" hidden="1" x14ac:dyDescent="0.2">
      <c r="A17" s="396"/>
      <c r="B17" s="397"/>
      <c r="C17" s="397"/>
      <c r="D17" s="397"/>
      <c r="E17" s="397"/>
      <c r="F17" s="397"/>
      <c r="G17" s="325"/>
      <c r="H17" s="325"/>
      <c r="I17" s="325"/>
      <c r="J17" s="325"/>
      <c r="K17" s="325"/>
      <c r="L17" s="325"/>
      <c r="M17" s="325"/>
    </row>
    <row r="18" spans="1:26" ht="15" hidden="1" x14ac:dyDescent="0.2">
      <c r="A18" s="396"/>
      <c r="B18" s="397"/>
      <c r="C18" s="397"/>
      <c r="D18" s="397"/>
      <c r="E18" s="397"/>
      <c r="F18" s="397"/>
      <c r="G18" s="325"/>
      <c r="H18" s="325"/>
      <c r="I18" s="325"/>
      <c r="J18" s="325"/>
      <c r="K18" s="325"/>
      <c r="L18" s="325"/>
      <c r="M18" s="325"/>
    </row>
    <row r="19" spans="1:26" ht="15" hidden="1" x14ac:dyDescent="0.2">
      <c r="A19" s="396"/>
      <c r="B19" s="397"/>
      <c r="C19" s="397"/>
      <c r="D19" s="397"/>
      <c r="E19" s="397"/>
      <c r="F19" s="397"/>
      <c r="G19" s="325"/>
      <c r="H19" s="325"/>
      <c r="I19" s="325"/>
      <c r="J19" s="325"/>
      <c r="K19" s="325"/>
      <c r="L19" s="325"/>
      <c r="M19" s="325"/>
    </row>
    <row r="20" spans="1:26" ht="15" hidden="1" x14ac:dyDescent="0.2">
      <c r="A20" s="396"/>
      <c r="B20" s="397"/>
      <c r="C20" s="397"/>
      <c r="D20" s="397"/>
      <c r="E20" s="397"/>
      <c r="F20" s="397"/>
      <c r="G20" s="325"/>
      <c r="H20" s="325"/>
      <c r="I20" s="325"/>
      <c r="J20" s="325"/>
      <c r="K20" s="325"/>
      <c r="L20" s="325"/>
      <c r="M20" s="325"/>
    </row>
    <row r="21" spans="1:26" ht="15" hidden="1" x14ac:dyDescent="0.2">
      <c r="A21" s="396"/>
      <c r="B21" s="397"/>
      <c r="C21" s="397"/>
      <c r="D21" s="397"/>
      <c r="E21" s="397"/>
      <c r="F21" s="397"/>
      <c r="G21" s="325"/>
      <c r="H21" s="325"/>
      <c r="I21" s="325"/>
      <c r="J21" s="325"/>
      <c r="K21" s="325"/>
      <c r="L21" s="325"/>
      <c r="M21" s="325"/>
    </row>
    <row r="22" spans="1:26" ht="15" hidden="1" x14ac:dyDescent="0.25">
      <c r="A22" s="392"/>
      <c r="B22" s="392"/>
      <c r="C22" s="392"/>
      <c r="D22" s="392"/>
      <c r="E22" s="398"/>
      <c r="F22" s="114"/>
    </row>
    <row r="23" spans="1:26" ht="15" hidden="1" x14ac:dyDescent="0.25">
      <c r="A23" s="399"/>
      <c r="B23" s="400"/>
      <c r="C23" s="400"/>
      <c r="D23" s="400"/>
      <c r="E23" s="400"/>
      <c r="F23" s="114"/>
    </row>
    <row r="24" spans="1:26" ht="30" hidden="1" x14ac:dyDescent="0.25">
      <c r="A24" s="420" t="s">
        <v>253</v>
      </c>
      <c r="B24" s="170" t="s" vm="1">
        <v>254</v>
      </c>
      <c r="C24" s="144"/>
      <c r="D24" s="144"/>
      <c r="E24" s="144"/>
      <c r="F24" s="114"/>
    </row>
    <row r="25" spans="1:26" ht="15" hidden="1" x14ac:dyDescent="0.25">
      <c r="A25"/>
      <c r="B25" s="144"/>
      <c r="C25" s="144"/>
      <c r="D25" s="144"/>
      <c r="E25" s="144"/>
      <c r="F25" s="114"/>
    </row>
    <row r="26" spans="1:26" ht="45" hidden="1" x14ac:dyDescent="0.25">
      <c r="A26" s="402" t="s">
        <v>274</v>
      </c>
      <c r="B26" s="170" t="s">
        <v>387</v>
      </c>
      <c r="C26" s="170" t="s">
        <v>388</v>
      </c>
      <c r="D26" s="170" t="s">
        <v>389</v>
      </c>
      <c r="E26" s="170" t="s">
        <v>390</v>
      </c>
      <c r="F26" s="170" t="s">
        <v>391</v>
      </c>
      <c r="G26"/>
      <c r="H26"/>
      <c r="I26"/>
      <c r="J26"/>
      <c r="K26"/>
      <c r="L26"/>
      <c r="M26"/>
    </row>
    <row r="27" spans="1:26" ht="15" x14ac:dyDescent="0.25">
      <c r="A27" s="417" t="s">
        <v>2</v>
      </c>
      <c r="B27" s="423">
        <v>11062318.020000003</v>
      </c>
      <c r="C27" s="423">
        <v>19282366</v>
      </c>
      <c r="D27" s="423">
        <v>15235879</v>
      </c>
      <c r="E27" s="423">
        <v>16987905</v>
      </c>
      <c r="F27" s="423">
        <v>16422360</v>
      </c>
      <c r="G27"/>
      <c r="H27"/>
      <c r="I27"/>
      <c r="J27"/>
      <c r="K27"/>
      <c r="L27"/>
      <c r="M27"/>
    </row>
    <row r="28" spans="1:26" ht="30" x14ac:dyDescent="0.25">
      <c r="A28" s="418" t="s">
        <v>3553</v>
      </c>
      <c r="B28" s="423">
        <v>11062318.020000003</v>
      </c>
      <c r="C28" s="423">
        <v>19282366</v>
      </c>
      <c r="D28" s="423">
        <v>15235879</v>
      </c>
      <c r="E28" s="423">
        <v>16987905</v>
      </c>
      <c r="F28" s="423">
        <v>16422360</v>
      </c>
      <c r="G28"/>
      <c r="H28"/>
      <c r="I28"/>
      <c r="J28"/>
      <c r="K28"/>
      <c r="L28"/>
      <c r="M28"/>
    </row>
    <row r="29" spans="1:26" s="379" customFormat="1" ht="15" x14ac:dyDescent="0.25">
      <c r="A29" s="417" t="s">
        <v>4</v>
      </c>
      <c r="B29" s="424">
        <v>11062318.020000003</v>
      </c>
      <c r="C29" s="424">
        <v>19282366</v>
      </c>
      <c r="D29" s="424">
        <v>15235879</v>
      </c>
      <c r="E29" s="424">
        <v>16987905</v>
      </c>
      <c r="F29" s="424">
        <v>16422360</v>
      </c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</row>
    <row r="30" spans="1:26" ht="15" x14ac:dyDescent="0.25">
      <c r="A30" s="419" t="s">
        <v>3554</v>
      </c>
      <c r="B30" s="425">
        <v>10570142.950000003</v>
      </c>
      <c r="C30" s="425">
        <v>14637366</v>
      </c>
      <c r="D30" s="425">
        <v>15161125</v>
      </c>
      <c r="E30" s="425">
        <v>16975905</v>
      </c>
      <c r="F30" s="425">
        <v>16410360</v>
      </c>
      <c r="G30"/>
      <c r="H30"/>
      <c r="I30"/>
      <c r="J30"/>
      <c r="K30"/>
      <c r="L30"/>
      <c r="M30"/>
    </row>
    <row r="31" spans="1:26" ht="15" x14ac:dyDescent="0.25">
      <c r="A31" s="419" t="s">
        <v>3556</v>
      </c>
      <c r="B31" s="425">
        <v>134458.07999999999</v>
      </c>
      <c r="C31" s="425">
        <v>10000</v>
      </c>
      <c r="D31" s="425">
        <v>74754</v>
      </c>
      <c r="E31" s="425">
        <v>12000</v>
      </c>
      <c r="F31" s="425">
        <v>12000</v>
      </c>
      <c r="G31"/>
      <c r="H31"/>
      <c r="I31"/>
      <c r="J31"/>
      <c r="K31"/>
      <c r="L31"/>
      <c r="M31"/>
    </row>
    <row r="32" spans="1:26" ht="15" x14ac:dyDescent="0.25">
      <c r="A32" s="419" t="s">
        <v>3560</v>
      </c>
      <c r="B32" s="425">
        <v>357716.99</v>
      </c>
      <c r="C32" s="425"/>
      <c r="D32" s="425"/>
      <c r="E32" s="425"/>
      <c r="F32" s="425"/>
      <c r="G32"/>
      <c r="H32"/>
      <c r="I32"/>
      <c r="J32"/>
      <c r="K32"/>
      <c r="L32"/>
      <c r="M32"/>
    </row>
    <row r="33" spans="1:13" ht="15" x14ac:dyDescent="0.25">
      <c r="A33" s="419" t="s">
        <v>3571</v>
      </c>
      <c r="B33" s="425"/>
      <c r="C33" s="425">
        <v>4635000</v>
      </c>
      <c r="D33" s="425"/>
      <c r="E33" s="425"/>
      <c r="F33" s="425"/>
      <c r="G33"/>
      <c r="H33"/>
      <c r="I33"/>
      <c r="J33"/>
      <c r="K33"/>
      <c r="L33"/>
      <c r="M33"/>
    </row>
    <row r="34" spans="1:13" ht="42.75" hidden="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42.75" hidden="1" customHeight="1" x14ac:dyDescent="0.25">
      <c r="A35"/>
      <c r="B35"/>
      <c r="C35"/>
      <c r="D35"/>
      <c r="E35"/>
      <c r="F35"/>
    </row>
    <row r="36" spans="1:13" ht="42.75" hidden="1" customHeight="1" x14ac:dyDescent="0.25">
      <c r="A36"/>
      <c r="B36"/>
      <c r="C36"/>
      <c r="D36"/>
      <c r="E36"/>
      <c r="F36"/>
    </row>
    <row r="37" spans="1:13" ht="42.75" hidden="1" customHeight="1" x14ac:dyDescent="0.25">
      <c r="A37"/>
      <c r="B37"/>
      <c r="C37"/>
      <c r="D37"/>
      <c r="E37"/>
      <c r="F37"/>
    </row>
    <row r="38" spans="1:13" ht="42.75" hidden="1" customHeight="1" x14ac:dyDescent="0.25">
      <c r="A38"/>
      <c r="B38"/>
      <c r="C38"/>
      <c r="D38"/>
      <c r="E38"/>
      <c r="F38"/>
    </row>
    <row r="39" spans="1:13" ht="42.75" hidden="1" customHeight="1" x14ac:dyDescent="0.25">
      <c r="A39"/>
      <c r="B39"/>
      <c r="C39"/>
      <c r="D39"/>
      <c r="E39"/>
      <c r="F39"/>
    </row>
    <row r="40" spans="1:13" ht="15" hidden="1" x14ac:dyDescent="0.25">
      <c r="A40" s="392"/>
      <c r="B40" s="392"/>
      <c r="C40" s="392"/>
      <c r="D40" s="392"/>
      <c r="E40" s="398"/>
      <c r="F40" s="114"/>
    </row>
    <row r="41" spans="1:13" ht="15" hidden="1" x14ac:dyDescent="0.25">
      <c r="A41" s="392"/>
      <c r="B41" s="392"/>
      <c r="C41" s="392"/>
      <c r="D41" s="392"/>
      <c r="E41" s="398"/>
      <c r="F41" s="114"/>
    </row>
    <row r="42" spans="1:13" ht="15" hidden="1" x14ac:dyDescent="0.25">
      <c r="A42" s="392"/>
      <c r="B42" s="392"/>
      <c r="C42" s="392"/>
      <c r="D42" s="392"/>
      <c r="E42" s="398"/>
      <c r="F42" s="114"/>
    </row>
    <row r="43" spans="1:13" ht="15" hidden="1" x14ac:dyDescent="0.25">
      <c r="A43" s="392"/>
      <c r="B43" s="392"/>
      <c r="C43" s="392"/>
      <c r="D43" s="392"/>
      <c r="E43" s="398"/>
      <c r="F43" s="114"/>
    </row>
    <row r="44" spans="1:13" ht="15" hidden="1" x14ac:dyDescent="0.25">
      <c r="A44" s="392"/>
      <c r="B44" s="392"/>
      <c r="C44" s="392"/>
      <c r="D44" s="392"/>
      <c r="E44" s="398"/>
      <c r="F44" s="114"/>
    </row>
    <row r="45" spans="1:13" ht="15" hidden="1" x14ac:dyDescent="0.25">
      <c r="A45" s="392"/>
      <c r="B45" s="392"/>
      <c r="C45" s="392"/>
      <c r="D45" s="392"/>
      <c r="E45" s="398"/>
      <c r="F45" s="114"/>
    </row>
    <row r="46" spans="1:13" ht="15" hidden="1" x14ac:dyDescent="0.25">
      <c r="A46" s="392"/>
      <c r="B46" s="392"/>
      <c r="C46" s="392"/>
      <c r="D46" s="392"/>
      <c r="E46" s="398"/>
      <c r="F46" s="114"/>
    </row>
    <row r="47" spans="1:13" ht="15" hidden="1" x14ac:dyDescent="0.25">
      <c r="A47" s="392"/>
      <c r="B47" s="392"/>
      <c r="C47" s="392"/>
      <c r="D47" s="392"/>
      <c r="E47" s="398"/>
      <c r="F47" s="114"/>
    </row>
    <row r="48" spans="1:13" ht="15" hidden="1" x14ac:dyDescent="0.25">
      <c r="A48" s="392"/>
      <c r="B48" s="392"/>
      <c r="C48" s="392"/>
      <c r="D48" s="392"/>
      <c r="E48" s="398"/>
      <c r="F48" s="114"/>
    </row>
    <row r="49" spans="1:13" ht="15" hidden="1" x14ac:dyDescent="0.25">
      <c r="A49" s="392"/>
      <c r="B49" s="392"/>
      <c r="C49" s="392"/>
      <c r="D49" s="392"/>
      <c r="E49" s="398"/>
      <c r="F49" s="114"/>
    </row>
    <row r="50" spans="1:13" ht="15" hidden="1" x14ac:dyDescent="0.25">
      <c r="A50" s="392"/>
      <c r="B50" s="392"/>
      <c r="C50" s="392"/>
      <c r="D50" s="392"/>
      <c r="E50" s="398"/>
      <c r="F50" s="114"/>
    </row>
    <row r="51" spans="1:13" ht="15" hidden="1" x14ac:dyDescent="0.25">
      <c r="A51" s="392"/>
      <c r="B51" s="392"/>
      <c r="C51" s="392"/>
      <c r="D51" s="392"/>
      <c r="E51" s="398"/>
      <c r="F51" s="114"/>
    </row>
    <row r="52" spans="1:13" ht="31.5" hidden="1" customHeight="1" x14ac:dyDescent="0.2">
      <c r="A52" s="449" t="s">
        <v>332</v>
      </c>
      <c r="B52" s="451" t="s">
        <v>356</v>
      </c>
      <c r="C52" s="451" t="s">
        <v>357</v>
      </c>
      <c r="D52" s="451" t="s">
        <v>358</v>
      </c>
      <c r="E52" s="451" t="s">
        <v>342</v>
      </c>
      <c r="F52" s="451" t="s">
        <v>359</v>
      </c>
      <c r="G52" s="330"/>
      <c r="H52" s="444"/>
      <c r="I52" s="444"/>
      <c r="J52" s="444"/>
      <c r="K52" s="444"/>
      <c r="L52" s="444"/>
      <c r="M52" s="444"/>
    </row>
    <row r="53" spans="1:13" hidden="1" x14ac:dyDescent="0.2">
      <c r="A53" s="450"/>
      <c r="B53" s="452" t="s">
        <v>287</v>
      </c>
      <c r="C53" s="452"/>
      <c r="D53" s="452"/>
      <c r="E53" s="452"/>
      <c r="F53" s="452"/>
      <c r="G53" s="324"/>
      <c r="H53" s="444"/>
      <c r="I53" s="444"/>
      <c r="J53" s="444"/>
      <c r="K53" s="444"/>
      <c r="L53" s="444"/>
      <c r="M53" s="444"/>
    </row>
    <row r="54" spans="1:13" ht="15" hidden="1" x14ac:dyDescent="0.2">
      <c r="A54" s="394">
        <v>1</v>
      </c>
      <c r="B54" s="395" t="s">
        <v>291</v>
      </c>
      <c r="C54" s="395" t="s">
        <v>292</v>
      </c>
      <c r="D54" s="395" t="s">
        <v>293</v>
      </c>
      <c r="E54" s="395" t="s">
        <v>325</v>
      </c>
      <c r="F54" s="395" t="s">
        <v>340</v>
      </c>
      <c r="G54" s="325"/>
      <c r="H54" s="325"/>
      <c r="I54" s="325"/>
      <c r="J54" s="325"/>
      <c r="K54" s="325"/>
      <c r="L54" s="325"/>
      <c r="M54" s="325"/>
    </row>
    <row r="55" spans="1:13" ht="15" hidden="1" x14ac:dyDescent="0.25">
      <c r="A55"/>
      <c r="B55" s="392"/>
      <c r="C55" s="392"/>
      <c r="D55" s="392"/>
      <c r="E55" s="398"/>
      <c r="F55" s="114"/>
    </row>
    <row r="56" spans="1:13" ht="15" hidden="1" x14ac:dyDescent="0.25">
      <c r="A56"/>
      <c r="B56"/>
      <c r="C56"/>
      <c r="D56"/>
      <c r="E56" s="144"/>
      <c r="F56" s="114"/>
    </row>
    <row r="57" spans="1:13" ht="15" hidden="1" x14ac:dyDescent="0.25">
      <c r="A57"/>
      <c r="B57"/>
      <c r="C57"/>
      <c r="D57"/>
      <c r="E57" s="144"/>
      <c r="F57" s="114"/>
    </row>
    <row r="58" spans="1:13" ht="15" hidden="1" x14ac:dyDescent="0.25">
      <c r="A58"/>
      <c r="B58"/>
      <c r="C58"/>
      <c r="D58"/>
      <c r="E58" s="144"/>
      <c r="F58" s="114"/>
    </row>
    <row r="59" spans="1:13" ht="15" hidden="1" x14ac:dyDescent="0.25">
      <c r="A59" s="401" t="s">
        <v>274</v>
      </c>
      <c r="B59" s="144" t="s">
        <v>387</v>
      </c>
      <c r="C59" s="144" t="s">
        <v>388</v>
      </c>
      <c r="D59" s="144" t="s">
        <v>389</v>
      </c>
      <c r="E59" s="144" t="s">
        <v>390</v>
      </c>
      <c r="F59" s="144" t="s">
        <v>391</v>
      </c>
      <c r="G59"/>
      <c r="H59"/>
      <c r="I59"/>
      <c r="J59"/>
      <c r="K59"/>
      <c r="L59"/>
      <c r="M59"/>
    </row>
    <row r="60" spans="1:13" ht="30" x14ac:dyDescent="0.25">
      <c r="A60" s="421" t="s">
        <v>28</v>
      </c>
      <c r="B60" s="403">
        <v>11062318.020000003</v>
      </c>
      <c r="C60" s="403">
        <v>19282366</v>
      </c>
      <c r="D60" s="403">
        <v>15235879</v>
      </c>
      <c r="E60" s="403">
        <v>16987905</v>
      </c>
      <c r="F60" s="403">
        <v>16422360</v>
      </c>
      <c r="G60"/>
      <c r="H60"/>
      <c r="I60"/>
      <c r="J60"/>
      <c r="K60"/>
      <c r="L60"/>
      <c r="M60"/>
    </row>
    <row r="61" spans="1:13" ht="15" x14ac:dyDescent="0.25">
      <c r="A61" s="404" t="s">
        <v>278</v>
      </c>
      <c r="B61" s="405">
        <v>10608072.58</v>
      </c>
      <c r="C61" s="405">
        <v>18812560</v>
      </c>
      <c r="D61" s="405">
        <v>14656429</v>
      </c>
      <c r="E61" s="405">
        <v>16447405</v>
      </c>
      <c r="F61" s="405">
        <v>15594460</v>
      </c>
      <c r="G61"/>
      <c r="H61"/>
      <c r="I61"/>
      <c r="J61"/>
      <c r="K61"/>
      <c r="L61"/>
      <c r="M61"/>
    </row>
    <row r="62" spans="1:13" ht="15" x14ac:dyDescent="0.25">
      <c r="A62" s="406" t="s">
        <v>3562</v>
      </c>
      <c r="B62" s="407">
        <v>10115897.51</v>
      </c>
      <c r="C62" s="407">
        <v>14167560</v>
      </c>
      <c r="D62" s="407">
        <v>14581675</v>
      </c>
      <c r="E62" s="407">
        <v>16435405</v>
      </c>
      <c r="F62" s="407">
        <v>15582460</v>
      </c>
      <c r="G62"/>
      <c r="H62"/>
      <c r="I62"/>
      <c r="J62"/>
      <c r="K62"/>
      <c r="L62"/>
      <c r="M62"/>
    </row>
    <row r="63" spans="1:13" ht="15" x14ac:dyDescent="0.25">
      <c r="A63" s="416" t="s">
        <v>130</v>
      </c>
      <c r="B63" s="408">
        <v>9703183.5500000007</v>
      </c>
      <c r="C63" s="408">
        <v>12344538</v>
      </c>
      <c r="D63" s="408">
        <v>13326875</v>
      </c>
      <c r="E63" s="408">
        <v>14504805</v>
      </c>
      <c r="F63" s="408">
        <v>15479460</v>
      </c>
      <c r="G63"/>
      <c r="H63"/>
      <c r="I63"/>
      <c r="J63"/>
      <c r="K63"/>
      <c r="L63"/>
      <c r="M63"/>
    </row>
    <row r="64" spans="1:13" ht="15" x14ac:dyDescent="0.25">
      <c r="A64" s="409" t="s">
        <v>159</v>
      </c>
      <c r="B64" s="410">
        <v>8501634.7400000002</v>
      </c>
      <c r="C64" s="410">
        <v>10751388</v>
      </c>
      <c r="D64" s="410">
        <v>11864025</v>
      </c>
      <c r="E64" s="410">
        <v>12954105</v>
      </c>
      <c r="F64" s="410">
        <v>13835400</v>
      </c>
      <c r="G64"/>
      <c r="H64"/>
      <c r="I64"/>
      <c r="J64"/>
      <c r="K64"/>
      <c r="L64"/>
      <c r="M64"/>
    </row>
    <row r="65" spans="1:13" ht="15" x14ac:dyDescent="0.25">
      <c r="A65" s="415" t="s">
        <v>167</v>
      </c>
      <c r="B65" s="144">
        <v>7077755.8399999999</v>
      </c>
      <c r="C65" s="144">
        <v>8990388</v>
      </c>
      <c r="D65" s="144">
        <v>10005000</v>
      </c>
      <c r="E65" s="144">
        <v>10917000</v>
      </c>
      <c r="F65" s="144">
        <v>11688000</v>
      </c>
      <c r="G65"/>
      <c r="H65"/>
      <c r="I65"/>
      <c r="J65"/>
      <c r="K65"/>
      <c r="L65"/>
      <c r="M65"/>
    </row>
    <row r="66" spans="1:13" ht="15" x14ac:dyDescent="0.25">
      <c r="A66" s="411" t="s">
        <v>184</v>
      </c>
      <c r="B66" s="144">
        <v>7054804.0499999998</v>
      </c>
      <c r="C66" s="144">
        <v>8960388</v>
      </c>
      <c r="D66" s="144">
        <v>9975000</v>
      </c>
      <c r="E66" s="144">
        <v>10887000</v>
      </c>
      <c r="F66" s="144">
        <v>11658000</v>
      </c>
      <c r="G66"/>
      <c r="H66"/>
      <c r="I66"/>
      <c r="J66"/>
      <c r="K66"/>
      <c r="L66"/>
      <c r="M66"/>
    </row>
    <row r="67" spans="1:13" ht="15" x14ac:dyDescent="0.25">
      <c r="A67" s="411" t="s">
        <v>185</v>
      </c>
      <c r="B67" s="144">
        <v>22951.79</v>
      </c>
      <c r="C67" s="144">
        <v>30000</v>
      </c>
      <c r="D67" s="144">
        <v>30000</v>
      </c>
      <c r="E67" s="144">
        <v>30000</v>
      </c>
      <c r="F67" s="144">
        <v>30000</v>
      </c>
      <c r="G67"/>
      <c r="H67"/>
      <c r="I67"/>
      <c r="J67"/>
      <c r="K67"/>
      <c r="L67"/>
      <c r="M67"/>
    </row>
    <row r="68" spans="1:13" ht="15" x14ac:dyDescent="0.25">
      <c r="A68" s="415" t="s">
        <v>168</v>
      </c>
      <c r="B68" s="144">
        <v>270858.58</v>
      </c>
      <c r="C68" s="144">
        <v>277600</v>
      </c>
      <c r="D68" s="144">
        <v>208200</v>
      </c>
      <c r="E68" s="144">
        <v>235800</v>
      </c>
      <c r="F68" s="144">
        <v>218880</v>
      </c>
      <c r="G68"/>
      <c r="H68"/>
      <c r="I68"/>
      <c r="J68"/>
      <c r="K68"/>
      <c r="L68"/>
      <c r="M68"/>
    </row>
    <row r="69" spans="1:13" ht="15" x14ac:dyDescent="0.25">
      <c r="A69" s="411" t="s">
        <v>186</v>
      </c>
      <c r="B69" s="144">
        <v>270858.58</v>
      </c>
      <c r="C69" s="144">
        <v>277600</v>
      </c>
      <c r="D69" s="144">
        <v>208200</v>
      </c>
      <c r="E69" s="144">
        <v>235800</v>
      </c>
      <c r="F69" s="144">
        <v>218880</v>
      </c>
      <c r="G69"/>
      <c r="H69"/>
      <c r="I69"/>
      <c r="J69"/>
      <c r="K69"/>
      <c r="L69"/>
      <c r="M69"/>
    </row>
    <row r="70" spans="1:13" ht="15" x14ac:dyDescent="0.25">
      <c r="A70" s="415" t="s">
        <v>169</v>
      </c>
      <c r="B70" s="144">
        <v>1153020.32</v>
      </c>
      <c r="C70" s="144">
        <v>1483400</v>
      </c>
      <c r="D70" s="144">
        <v>1650825</v>
      </c>
      <c r="E70" s="144">
        <v>1801305</v>
      </c>
      <c r="F70" s="144">
        <v>1928520</v>
      </c>
      <c r="G70"/>
      <c r="H70"/>
      <c r="I70"/>
      <c r="J70"/>
      <c r="K70"/>
      <c r="L70"/>
      <c r="M70"/>
    </row>
    <row r="71" spans="1:13" ht="30" x14ac:dyDescent="0.25">
      <c r="A71" s="411" t="s">
        <v>187</v>
      </c>
      <c r="B71" s="144">
        <v>1153020.32</v>
      </c>
      <c r="C71" s="144">
        <v>1483400</v>
      </c>
      <c r="D71" s="144">
        <v>1650825</v>
      </c>
      <c r="E71" s="144">
        <v>1801305</v>
      </c>
      <c r="F71" s="144">
        <v>1928520</v>
      </c>
      <c r="G71"/>
      <c r="H71"/>
      <c r="I71"/>
      <c r="J71"/>
      <c r="K71"/>
      <c r="L71"/>
      <c r="M71"/>
    </row>
    <row r="72" spans="1:13" ht="15" x14ac:dyDescent="0.25">
      <c r="A72" s="409" t="s">
        <v>131</v>
      </c>
      <c r="B72" s="410">
        <v>1199159.8</v>
      </c>
      <c r="C72" s="410">
        <v>1581900</v>
      </c>
      <c r="D72" s="410">
        <v>1451700</v>
      </c>
      <c r="E72" s="410">
        <v>1539550</v>
      </c>
      <c r="F72" s="410">
        <v>1632910</v>
      </c>
      <c r="G72"/>
      <c r="H72"/>
      <c r="I72"/>
      <c r="J72"/>
      <c r="K72"/>
      <c r="L72"/>
      <c r="M72"/>
    </row>
    <row r="73" spans="1:13" ht="15" x14ac:dyDescent="0.25">
      <c r="A73" s="415" t="s">
        <v>170</v>
      </c>
      <c r="B73" s="144">
        <v>282545.82</v>
      </c>
      <c r="C73" s="144">
        <v>370000</v>
      </c>
      <c r="D73" s="144">
        <v>366000</v>
      </c>
      <c r="E73" s="144">
        <v>377000</v>
      </c>
      <c r="F73" s="144">
        <v>380000</v>
      </c>
      <c r="G73"/>
      <c r="H73"/>
      <c r="I73"/>
      <c r="J73"/>
      <c r="K73"/>
      <c r="L73"/>
      <c r="M73"/>
    </row>
    <row r="74" spans="1:13" ht="15" x14ac:dyDescent="0.25">
      <c r="A74" s="411" t="s">
        <v>230</v>
      </c>
      <c r="B74" s="144">
        <v>90346.67</v>
      </c>
      <c r="C74" s="144">
        <v>120000</v>
      </c>
      <c r="D74" s="144">
        <v>120000</v>
      </c>
      <c r="E74" s="144">
        <v>120000</v>
      </c>
      <c r="F74" s="144">
        <v>120000</v>
      </c>
      <c r="G74"/>
      <c r="H74"/>
      <c r="I74"/>
      <c r="J74"/>
      <c r="K74"/>
      <c r="L74"/>
      <c r="M74"/>
    </row>
    <row r="75" spans="1:13" ht="30" x14ac:dyDescent="0.25">
      <c r="A75" s="411" t="s">
        <v>189</v>
      </c>
      <c r="B75" s="144">
        <v>173039.23</v>
      </c>
      <c r="C75" s="144">
        <v>196000</v>
      </c>
      <c r="D75" s="144">
        <v>191000</v>
      </c>
      <c r="E75" s="144">
        <v>200000</v>
      </c>
      <c r="F75" s="144">
        <v>200000</v>
      </c>
      <c r="G75"/>
      <c r="H75"/>
      <c r="I75"/>
      <c r="J75"/>
      <c r="K75"/>
      <c r="L75"/>
      <c r="M75"/>
    </row>
    <row r="76" spans="1:13" ht="30" x14ac:dyDescent="0.25">
      <c r="A76" s="411" t="s">
        <v>231</v>
      </c>
      <c r="B76" s="144">
        <v>19159.919999999998</v>
      </c>
      <c r="C76" s="144">
        <v>54000</v>
      </c>
      <c r="D76" s="144">
        <v>55000</v>
      </c>
      <c r="E76" s="144">
        <v>57000</v>
      </c>
      <c r="F76" s="144">
        <v>60000</v>
      </c>
      <c r="G76"/>
      <c r="H76"/>
      <c r="I76"/>
      <c r="J76"/>
      <c r="K76"/>
      <c r="L76"/>
      <c r="M76"/>
    </row>
    <row r="77" spans="1:13" ht="15" x14ac:dyDescent="0.25">
      <c r="A77" s="415" t="s">
        <v>171</v>
      </c>
      <c r="B77" s="144">
        <v>191509.76000000001</v>
      </c>
      <c r="C77" s="144">
        <v>276950</v>
      </c>
      <c r="D77" s="144">
        <v>286650</v>
      </c>
      <c r="E77" s="144">
        <v>298650</v>
      </c>
      <c r="F77" s="144">
        <v>308650</v>
      </c>
      <c r="G77"/>
      <c r="H77"/>
      <c r="I77"/>
      <c r="J77"/>
      <c r="K77"/>
      <c r="L77"/>
      <c r="M77"/>
    </row>
    <row r="78" spans="1:13" ht="30" x14ac:dyDescent="0.25">
      <c r="A78" s="411" t="s">
        <v>232</v>
      </c>
      <c r="B78" s="144">
        <v>70159.520000000004</v>
      </c>
      <c r="C78" s="144">
        <v>73000</v>
      </c>
      <c r="D78" s="144">
        <v>83000</v>
      </c>
      <c r="E78" s="144">
        <v>95000</v>
      </c>
      <c r="F78" s="144">
        <v>105000</v>
      </c>
      <c r="G78"/>
      <c r="H78"/>
      <c r="I78"/>
      <c r="J78"/>
      <c r="K78"/>
      <c r="L78"/>
      <c r="M78"/>
    </row>
    <row r="79" spans="1:13" ht="15" x14ac:dyDescent="0.25">
      <c r="A79" s="411" t="s">
        <v>233</v>
      </c>
      <c r="B79" s="144">
        <v>111390.92</v>
      </c>
      <c r="C79" s="144">
        <v>190000</v>
      </c>
      <c r="D79" s="144">
        <v>190000</v>
      </c>
      <c r="E79" s="144">
        <v>190000</v>
      </c>
      <c r="F79" s="144">
        <v>190000</v>
      </c>
      <c r="G79"/>
      <c r="H79"/>
      <c r="I79"/>
      <c r="J79"/>
      <c r="K79"/>
      <c r="L79"/>
      <c r="M79"/>
    </row>
    <row r="80" spans="1:13" ht="30" x14ac:dyDescent="0.25">
      <c r="A80" s="411" t="s">
        <v>195</v>
      </c>
      <c r="B80" s="144">
        <v>272.85000000000002</v>
      </c>
      <c r="C80" s="144">
        <v>2500</v>
      </c>
      <c r="D80" s="144">
        <v>2500</v>
      </c>
      <c r="E80" s="144">
        <v>2500</v>
      </c>
      <c r="F80" s="144">
        <v>2500</v>
      </c>
      <c r="G80"/>
      <c r="H80"/>
      <c r="I80"/>
      <c r="J80"/>
      <c r="K80"/>
      <c r="L80"/>
      <c r="M80"/>
    </row>
    <row r="81" spans="1:13" ht="15" x14ac:dyDescent="0.25">
      <c r="A81" s="411" t="s">
        <v>234</v>
      </c>
      <c r="B81" s="144">
        <v>6987.47</v>
      </c>
      <c r="C81" s="144">
        <v>8000</v>
      </c>
      <c r="D81" s="144">
        <v>8000</v>
      </c>
      <c r="E81" s="144">
        <v>8000</v>
      </c>
      <c r="F81" s="144">
        <v>8000</v>
      </c>
      <c r="G81"/>
      <c r="H81"/>
      <c r="I81"/>
      <c r="J81"/>
      <c r="K81"/>
      <c r="L81"/>
      <c r="M81"/>
    </row>
    <row r="82" spans="1:13" ht="30" x14ac:dyDescent="0.25">
      <c r="A82" s="411" t="s">
        <v>197</v>
      </c>
      <c r="B82" s="144">
        <v>2699</v>
      </c>
      <c r="C82" s="144">
        <v>3450</v>
      </c>
      <c r="D82" s="144">
        <v>3150</v>
      </c>
      <c r="E82" s="144">
        <v>3150</v>
      </c>
      <c r="F82" s="144">
        <v>3150</v>
      </c>
      <c r="G82"/>
      <c r="H82"/>
      <c r="I82"/>
      <c r="J82"/>
      <c r="K82"/>
      <c r="L82"/>
      <c r="M82"/>
    </row>
    <row r="83" spans="1:13" ht="15" x14ac:dyDescent="0.25">
      <c r="A83" s="415" t="s">
        <v>132</v>
      </c>
      <c r="B83" s="144">
        <v>660724.88</v>
      </c>
      <c r="C83" s="144">
        <v>810000</v>
      </c>
      <c r="D83" s="144">
        <v>703550</v>
      </c>
      <c r="E83" s="144">
        <v>770400</v>
      </c>
      <c r="F83" s="144">
        <v>849760</v>
      </c>
      <c r="G83"/>
      <c r="H83"/>
      <c r="I83"/>
      <c r="J83"/>
      <c r="K83"/>
      <c r="L83"/>
      <c r="M83"/>
    </row>
    <row r="84" spans="1:13" ht="30" x14ac:dyDescent="0.25">
      <c r="A84" s="411" t="s">
        <v>3574</v>
      </c>
      <c r="B84" s="144">
        <v>84037.53</v>
      </c>
      <c r="C84" s="144">
        <v>109000</v>
      </c>
      <c r="D84" s="144">
        <v>160000</v>
      </c>
      <c r="E84" s="144">
        <v>130000</v>
      </c>
      <c r="F84" s="144">
        <v>160000</v>
      </c>
      <c r="G84"/>
      <c r="H84"/>
      <c r="I84"/>
      <c r="J84"/>
      <c r="K84"/>
      <c r="L84"/>
      <c r="M84"/>
    </row>
    <row r="85" spans="1:13" ht="30" x14ac:dyDescent="0.25">
      <c r="A85" s="411" t="s">
        <v>152</v>
      </c>
      <c r="B85" s="144">
        <v>95107.53</v>
      </c>
      <c r="C85" s="144">
        <v>158000</v>
      </c>
      <c r="D85" s="144">
        <v>60000</v>
      </c>
      <c r="E85" s="144">
        <v>55000</v>
      </c>
      <c r="F85" s="144">
        <v>55000</v>
      </c>
      <c r="G85"/>
      <c r="H85"/>
      <c r="I85"/>
      <c r="J85"/>
      <c r="K85"/>
      <c r="L85"/>
      <c r="M85"/>
    </row>
    <row r="86" spans="1:13" ht="15" x14ac:dyDescent="0.25">
      <c r="A86" s="411" t="s">
        <v>200</v>
      </c>
      <c r="B86" s="144">
        <v>7294.57</v>
      </c>
      <c r="C86" s="144">
        <v>12000</v>
      </c>
      <c r="D86" s="144">
        <v>8500</v>
      </c>
      <c r="E86" s="144">
        <v>8500</v>
      </c>
      <c r="F86" s="144">
        <v>8500</v>
      </c>
      <c r="G86"/>
      <c r="H86"/>
      <c r="I86"/>
      <c r="J86"/>
      <c r="K86"/>
      <c r="L86"/>
      <c r="M86"/>
    </row>
    <row r="87" spans="1:13" ht="15" x14ac:dyDescent="0.25">
      <c r="A87" s="411" t="s">
        <v>201</v>
      </c>
      <c r="B87" s="144">
        <v>52137.66</v>
      </c>
      <c r="C87" s="144">
        <v>53000</v>
      </c>
      <c r="D87" s="144">
        <v>53000</v>
      </c>
      <c r="E87" s="144">
        <v>53000</v>
      </c>
      <c r="F87" s="144">
        <v>53000</v>
      </c>
      <c r="G87"/>
      <c r="H87"/>
      <c r="I87"/>
      <c r="J87"/>
      <c r="K87"/>
      <c r="L87"/>
      <c r="M87"/>
    </row>
    <row r="88" spans="1:13" ht="15" x14ac:dyDescent="0.25">
      <c r="A88" s="411" t="s">
        <v>143</v>
      </c>
      <c r="B88" s="144">
        <v>200414.01</v>
      </c>
      <c r="C88" s="144">
        <v>222000</v>
      </c>
      <c r="D88" s="144">
        <v>67250</v>
      </c>
      <c r="E88" s="144">
        <v>13500</v>
      </c>
      <c r="F88" s="144">
        <v>13500</v>
      </c>
      <c r="G88"/>
      <c r="H88"/>
      <c r="I88"/>
      <c r="J88"/>
      <c r="K88"/>
      <c r="L88"/>
      <c r="M88"/>
    </row>
    <row r="89" spans="1:13" ht="30" x14ac:dyDescent="0.25">
      <c r="A89" s="411" t="s">
        <v>203</v>
      </c>
      <c r="B89" s="144">
        <v>14871.29</v>
      </c>
      <c r="C89" s="144">
        <v>23000</v>
      </c>
      <c r="D89" s="144">
        <v>27800</v>
      </c>
      <c r="E89" s="144">
        <v>2400</v>
      </c>
      <c r="F89" s="144">
        <v>53760</v>
      </c>
      <c r="G89"/>
      <c r="H89"/>
      <c r="I89"/>
      <c r="J89"/>
      <c r="K89"/>
      <c r="L89"/>
      <c r="M89"/>
    </row>
    <row r="90" spans="1:13" ht="15" x14ac:dyDescent="0.25">
      <c r="A90" s="411" t="s">
        <v>236</v>
      </c>
      <c r="B90" s="144">
        <v>27745.48</v>
      </c>
      <c r="C90" s="144">
        <v>40000</v>
      </c>
      <c r="D90" s="144">
        <v>40000</v>
      </c>
      <c r="E90" s="144">
        <v>40000</v>
      </c>
      <c r="F90" s="144">
        <v>40000</v>
      </c>
      <c r="G90"/>
      <c r="H90"/>
      <c r="I90"/>
      <c r="J90"/>
      <c r="K90"/>
      <c r="L90"/>
      <c r="M90"/>
    </row>
    <row r="91" spans="1:13" ht="15" x14ac:dyDescent="0.25">
      <c r="A91" s="411" t="s">
        <v>237</v>
      </c>
      <c r="B91" s="144">
        <v>179116.81</v>
      </c>
      <c r="C91" s="144">
        <v>193000</v>
      </c>
      <c r="D91" s="144">
        <v>287000</v>
      </c>
      <c r="E91" s="144">
        <v>468000</v>
      </c>
      <c r="F91" s="144">
        <v>466000</v>
      </c>
      <c r="G91"/>
      <c r="H91"/>
      <c r="I91"/>
      <c r="J91"/>
      <c r="K91"/>
      <c r="L91"/>
      <c r="M91"/>
    </row>
    <row r="92" spans="1:13" ht="30" x14ac:dyDescent="0.25">
      <c r="A92" s="415" t="s">
        <v>173</v>
      </c>
      <c r="B92" s="144">
        <v>64379.340000000004</v>
      </c>
      <c r="C92" s="144">
        <v>124950</v>
      </c>
      <c r="D92" s="144">
        <v>95500</v>
      </c>
      <c r="E92" s="144">
        <v>93500</v>
      </c>
      <c r="F92" s="144">
        <v>94500</v>
      </c>
      <c r="G92"/>
      <c r="H92"/>
      <c r="I92"/>
      <c r="J92"/>
      <c r="K92"/>
      <c r="L92"/>
      <c r="M92"/>
    </row>
    <row r="93" spans="1:13" ht="30" x14ac:dyDescent="0.25">
      <c r="A93" s="411" t="s">
        <v>208</v>
      </c>
      <c r="B93" s="144">
        <v>19324.080000000002</v>
      </c>
      <c r="C93" s="144">
        <v>20000</v>
      </c>
      <c r="D93" s="144">
        <v>25000</v>
      </c>
      <c r="E93" s="144">
        <v>25000</v>
      </c>
      <c r="F93" s="144">
        <v>25000</v>
      </c>
      <c r="G93"/>
      <c r="H93"/>
      <c r="I93"/>
      <c r="J93"/>
      <c r="K93"/>
      <c r="L93"/>
      <c r="M93"/>
    </row>
    <row r="94" spans="1:13" ht="15" x14ac:dyDescent="0.25">
      <c r="A94" s="411" t="s">
        <v>209</v>
      </c>
      <c r="B94" s="144">
        <v>624.54999999999995</v>
      </c>
      <c r="C94" s="144">
        <v>2700</v>
      </c>
      <c r="D94" s="144">
        <v>2700</v>
      </c>
      <c r="E94" s="144">
        <v>2700</v>
      </c>
      <c r="F94" s="144">
        <v>2700</v>
      </c>
      <c r="G94"/>
      <c r="H94"/>
      <c r="I94"/>
      <c r="J94"/>
      <c r="K94"/>
      <c r="L94"/>
      <c r="M94"/>
    </row>
    <row r="95" spans="1:13" ht="15" x14ac:dyDescent="0.25">
      <c r="A95" s="411" t="s">
        <v>210</v>
      </c>
      <c r="B95" s="144">
        <v>22071.93</v>
      </c>
      <c r="C95" s="144">
        <v>80000</v>
      </c>
      <c r="D95" s="144">
        <v>40000</v>
      </c>
      <c r="E95" s="144">
        <v>40000</v>
      </c>
      <c r="F95" s="144">
        <v>40000</v>
      </c>
      <c r="G95"/>
      <c r="H95"/>
      <c r="I95"/>
      <c r="J95"/>
      <c r="K95"/>
      <c r="L95"/>
      <c r="M95"/>
    </row>
    <row r="96" spans="1:13" ht="15" x14ac:dyDescent="0.25">
      <c r="A96" s="411" t="s">
        <v>211</v>
      </c>
      <c r="B96" s="144">
        <v>2791.73</v>
      </c>
      <c r="C96" s="144">
        <v>2700</v>
      </c>
      <c r="D96" s="144">
        <v>3000</v>
      </c>
      <c r="E96" s="144">
        <v>3000</v>
      </c>
      <c r="F96" s="144">
        <v>3000</v>
      </c>
      <c r="G96"/>
      <c r="H96"/>
      <c r="I96"/>
      <c r="J96"/>
      <c r="K96"/>
      <c r="L96"/>
      <c r="M96"/>
    </row>
    <row r="97" spans="1:13" ht="15" x14ac:dyDescent="0.25">
      <c r="A97" s="411" t="s">
        <v>238</v>
      </c>
      <c r="B97" s="144">
        <v>10419.08</v>
      </c>
      <c r="C97" s="144">
        <v>9550</v>
      </c>
      <c r="D97" s="144">
        <v>14800</v>
      </c>
      <c r="E97" s="144">
        <v>14800</v>
      </c>
      <c r="F97" s="144">
        <v>14800</v>
      </c>
      <c r="G97"/>
      <c r="H97"/>
      <c r="I97"/>
      <c r="J97"/>
      <c r="K97"/>
      <c r="L97"/>
      <c r="M97"/>
    </row>
    <row r="98" spans="1:13" ht="30" x14ac:dyDescent="0.25">
      <c r="A98" s="411" t="s">
        <v>239</v>
      </c>
      <c r="B98" s="144">
        <v>9147.9699999999993</v>
      </c>
      <c r="C98" s="144">
        <v>10000</v>
      </c>
      <c r="D98" s="144">
        <v>10000</v>
      </c>
      <c r="E98" s="144">
        <v>8000</v>
      </c>
      <c r="F98" s="144">
        <v>9000</v>
      </c>
      <c r="G98"/>
      <c r="H98"/>
      <c r="I98"/>
      <c r="J98"/>
      <c r="K98"/>
      <c r="L98"/>
      <c r="M98"/>
    </row>
    <row r="99" spans="1:13" ht="15" x14ac:dyDescent="0.25">
      <c r="A99" s="409" t="s">
        <v>160</v>
      </c>
      <c r="B99" s="410"/>
      <c r="C99" s="410">
        <v>250</v>
      </c>
      <c r="D99" s="410">
        <v>150</v>
      </c>
      <c r="E99" s="410">
        <v>150</v>
      </c>
      <c r="F99" s="410">
        <v>150</v>
      </c>
      <c r="G99"/>
      <c r="H99"/>
      <c r="I99"/>
      <c r="J99"/>
      <c r="K99"/>
      <c r="L99"/>
      <c r="M99"/>
    </row>
    <row r="100" spans="1:13" ht="15" x14ac:dyDescent="0.25">
      <c r="A100" s="415" t="s">
        <v>175</v>
      </c>
      <c r="B100" s="144"/>
      <c r="C100" s="144">
        <v>250</v>
      </c>
      <c r="D100" s="144">
        <v>150</v>
      </c>
      <c r="E100" s="144">
        <v>150</v>
      </c>
      <c r="F100" s="144">
        <v>150</v>
      </c>
      <c r="G100"/>
      <c r="H100"/>
      <c r="I100"/>
      <c r="J100"/>
      <c r="K100"/>
      <c r="L100"/>
      <c r="M100"/>
    </row>
    <row r="101" spans="1:13" ht="15" x14ac:dyDescent="0.25">
      <c r="A101" s="411" t="s">
        <v>394</v>
      </c>
      <c r="B101" s="144"/>
      <c r="C101" s="144">
        <v>250</v>
      </c>
      <c r="D101" s="144">
        <v>150</v>
      </c>
      <c r="E101" s="144">
        <v>150</v>
      </c>
      <c r="F101" s="144">
        <v>150</v>
      </c>
      <c r="G101"/>
      <c r="H101"/>
      <c r="I101"/>
      <c r="J101"/>
      <c r="K101"/>
      <c r="L101"/>
      <c r="M101"/>
    </row>
    <row r="102" spans="1:13" ht="30" x14ac:dyDescent="0.25">
      <c r="A102" s="409" t="s">
        <v>161</v>
      </c>
      <c r="B102" s="410">
        <v>2389.0100000000002</v>
      </c>
      <c r="C102" s="410">
        <v>11000</v>
      </c>
      <c r="D102" s="410">
        <v>11000</v>
      </c>
      <c r="E102" s="410">
        <v>11000</v>
      </c>
      <c r="F102" s="410">
        <v>11000</v>
      </c>
      <c r="G102"/>
      <c r="H102"/>
      <c r="I102"/>
      <c r="J102"/>
      <c r="K102"/>
      <c r="L102"/>
      <c r="M102"/>
    </row>
    <row r="103" spans="1:13" ht="30" x14ac:dyDescent="0.25">
      <c r="A103" s="415" t="s">
        <v>176</v>
      </c>
      <c r="B103" s="144">
        <v>2389.0100000000002</v>
      </c>
      <c r="C103" s="144">
        <v>11000</v>
      </c>
      <c r="D103" s="144">
        <v>11000</v>
      </c>
      <c r="E103" s="144">
        <v>11000</v>
      </c>
      <c r="F103" s="144">
        <v>11000</v>
      </c>
      <c r="G103"/>
      <c r="H103"/>
      <c r="I103"/>
      <c r="J103"/>
      <c r="K103"/>
      <c r="L103"/>
      <c r="M103"/>
    </row>
    <row r="104" spans="1:13" ht="30" x14ac:dyDescent="0.25">
      <c r="A104" s="411" t="s">
        <v>217</v>
      </c>
      <c r="B104" s="144">
        <v>2389.0100000000002</v>
      </c>
      <c r="C104" s="144">
        <v>11000</v>
      </c>
      <c r="D104" s="144">
        <v>11000</v>
      </c>
      <c r="E104" s="144">
        <v>11000</v>
      </c>
      <c r="F104" s="144">
        <v>11000</v>
      </c>
      <c r="G104"/>
      <c r="H104"/>
      <c r="I104"/>
      <c r="J104"/>
      <c r="K104"/>
      <c r="L104"/>
      <c r="M104"/>
    </row>
    <row r="105" spans="1:13" ht="30" x14ac:dyDescent="0.25">
      <c r="A105" s="416" t="s">
        <v>157</v>
      </c>
      <c r="B105" s="408">
        <v>412713.96</v>
      </c>
      <c r="C105" s="408">
        <v>1823022</v>
      </c>
      <c r="D105" s="408">
        <v>1254800</v>
      </c>
      <c r="E105" s="408">
        <v>1930600</v>
      </c>
      <c r="F105" s="408">
        <v>103000</v>
      </c>
      <c r="G105"/>
      <c r="H105"/>
      <c r="I105"/>
      <c r="J105"/>
      <c r="K105"/>
      <c r="L105"/>
      <c r="M105"/>
    </row>
    <row r="106" spans="1:13" ht="30" x14ac:dyDescent="0.25">
      <c r="A106" s="409" t="s">
        <v>163</v>
      </c>
      <c r="B106" s="410">
        <v>51217.68</v>
      </c>
      <c r="C106" s="410">
        <v>191522</v>
      </c>
      <c r="D106" s="410">
        <v>554800</v>
      </c>
      <c r="E106" s="410">
        <v>420600</v>
      </c>
      <c r="F106" s="410">
        <v>103000</v>
      </c>
      <c r="G106"/>
      <c r="H106"/>
      <c r="I106"/>
      <c r="J106"/>
      <c r="K106"/>
      <c r="L106"/>
      <c r="M106"/>
    </row>
    <row r="107" spans="1:13" ht="15" x14ac:dyDescent="0.25">
      <c r="A107" s="415" t="s">
        <v>178</v>
      </c>
      <c r="B107" s="144">
        <v>51217.68</v>
      </c>
      <c r="C107" s="144">
        <v>191522</v>
      </c>
      <c r="D107" s="144">
        <v>554800</v>
      </c>
      <c r="E107" s="144">
        <v>420600</v>
      </c>
      <c r="F107" s="144">
        <v>103000</v>
      </c>
      <c r="G107"/>
      <c r="H107"/>
      <c r="I107"/>
      <c r="J107"/>
      <c r="K107"/>
      <c r="L107"/>
      <c r="M107"/>
    </row>
    <row r="108" spans="1:13" ht="30" customHeight="1" x14ac:dyDescent="0.25">
      <c r="A108" s="411" t="s">
        <v>240</v>
      </c>
      <c r="B108" s="144">
        <v>18420.91</v>
      </c>
      <c r="C108" s="144">
        <v>113022</v>
      </c>
      <c r="D108" s="144">
        <v>458000</v>
      </c>
      <c r="E108" s="144">
        <v>258800</v>
      </c>
      <c r="F108" s="144">
        <v>100000</v>
      </c>
      <c r="G108"/>
      <c r="H108"/>
      <c r="I108"/>
      <c r="J108"/>
      <c r="K108"/>
      <c r="L108"/>
      <c r="M108"/>
    </row>
    <row r="109" spans="1:13" ht="15" x14ac:dyDescent="0.25">
      <c r="A109" s="411" t="s">
        <v>244</v>
      </c>
      <c r="B109" s="144">
        <v>6311.5</v>
      </c>
      <c r="C109" s="144">
        <v>3500</v>
      </c>
      <c r="D109" s="144">
        <v>3000</v>
      </c>
      <c r="E109" s="144">
        <v>3000</v>
      </c>
      <c r="F109" s="144">
        <v>3000</v>
      </c>
      <c r="G109"/>
      <c r="H109"/>
      <c r="I109"/>
      <c r="J109"/>
      <c r="K109"/>
      <c r="L109"/>
      <c r="M109"/>
    </row>
    <row r="110" spans="1:13" ht="32.25" customHeight="1" x14ac:dyDescent="0.25">
      <c r="A110" s="411" t="s">
        <v>221</v>
      </c>
      <c r="B110" s="144">
        <v>26485.27</v>
      </c>
      <c r="C110" s="144">
        <v>75000</v>
      </c>
      <c r="D110" s="144">
        <v>93800</v>
      </c>
      <c r="E110" s="144">
        <v>158800</v>
      </c>
      <c r="F110" s="144"/>
      <c r="G110"/>
      <c r="H110"/>
      <c r="I110"/>
      <c r="J110"/>
      <c r="K110"/>
      <c r="L110"/>
      <c r="M110"/>
    </row>
    <row r="111" spans="1:13" ht="30" x14ac:dyDescent="0.25">
      <c r="A111" s="409" t="s">
        <v>164</v>
      </c>
      <c r="B111" s="410">
        <v>361496.28</v>
      </c>
      <c r="C111" s="410">
        <v>1631500</v>
      </c>
      <c r="D111" s="410">
        <v>700000</v>
      </c>
      <c r="E111" s="410">
        <v>1510000</v>
      </c>
      <c r="F111" s="410"/>
      <c r="G111"/>
      <c r="H111"/>
      <c r="I111"/>
      <c r="J111"/>
      <c r="K111"/>
      <c r="L111"/>
      <c r="M111"/>
    </row>
    <row r="112" spans="1:13" ht="30" x14ac:dyDescent="0.25">
      <c r="A112" s="415" t="s">
        <v>180</v>
      </c>
      <c r="B112" s="144">
        <v>361496.28</v>
      </c>
      <c r="C112" s="144">
        <v>1631500</v>
      </c>
      <c r="D112" s="144">
        <v>700000</v>
      </c>
      <c r="E112" s="144">
        <v>1510000</v>
      </c>
      <c r="F112" s="144"/>
      <c r="G112"/>
      <c r="H112"/>
      <c r="I112"/>
      <c r="J112"/>
      <c r="K112"/>
      <c r="L112"/>
      <c r="M112"/>
    </row>
    <row r="113" spans="1:13" ht="30" x14ac:dyDescent="0.25">
      <c r="A113" s="411" t="s">
        <v>223</v>
      </c>
      <c r="B113" s="144">
        <v>361496.28</v>
      </c>
      <c r="C113" s="144">
        <v>1631500</v>
      </c>
      <c r="D113" s="144">
        <v>700000</v>
      </c>
      <c r="E113" s="144">
        <v>1510000</v>
      </c>
      <c r="F113" s="144"/>
      <c r="G113"/>
      <c r="H113"/>
      <c r="I113"/>
      <c r="J113"/>
      <c r="K113"/>
      <c r="L113"/>
      <c r="M113"/>
    </row>
    <row r="114" spans="1:13" ht="15" x14ac:dyDescent="0.25">
      <c r="A114" s="406" t="s">
        <v>3563</v>
      </c>
      <c r="B114" s="407">
        <v>134458.07999999999</v>
      </c>
      <c r="C114" s="407">
        <v>10000</v>
      </c>
      <c r="D114" s="407">
        <v>74754</v>
      </c>
      <c r="E114" s="407">
        <v>12000</v>
      </c>
      <c r="F114" s="407">
        <v>12000</v>
      </c>
      <c r="G114"/>
      <c r="H114"/>
      <c r="I114"/>
      <c r="J114"/>
      <c r="K114"/>
      <c r="L114"/>
      <c r="M114"/>
    </row>
    <row r="115" spans="1:13" ht="15" x14ac:dyDescent="0.25">
      <c r="A115" s="416" t="s">
        <v>130</v>
      </c>
      <c r="B115" s="408">
        <v>134458.07999999999</v>
      </c>
      <c r="C115" s="408">
        <v>10000</v>
      </c>
      <c r="D115" s="408">
        <v>74754</v>
      </c>
      <c r="E115" s="408">
        <v>12000</v>
      </c>
      <c r="F115" s="408">
        <v>12000</v>
      </c>
      <c r="G115"/>
      <c r="H115"/>
      <c r="I115"/>
      <c r="J115"/>
      <c r="K115"/>
      <c r="L115"/>
      <c r="M115"/>
    </row>
    <row r="116" spans="1:13" ht="15" x14ac:dyDescent="0.25">
      <c r="A116" s="409" t="s">
        <v>159</v>
      </c>
      <c r="B116" s="410">
        <v>39300</v>
      </c>
      <c r="C116" s="410"/>
      <c r="D116" s="410"/>
      <c r="E116" s="410"/>
      <c r="F116" s="410"/>
      <c r="G116"/>
      <c r="H116"/>
      <c r="I116"/>
      <c r="J116"/>
      <c r="K116"/>
      <c r="L116"/>
      <c r="M116"/>
    </row>
    <row r="117" spans="1:13" ht="15" x14ac:dyDescent="0.25">
      <c r="A117" s="415" t="s">
        <v>168</v>
      </c>
      <c r="B117" s="144">
        <v>39300</v>
      </c>
      <c r="C117" s="144"/>
      <c r="D117" s="144"/>
      <c r="E117" s="144"/>
      <c r="F117" s="144"/>
      <c r="G117"/>
      <c r="H117"/>
      <c r="I117"/>
      <c r="J117"/>
      <c r="K117"/>
      <c r="L117"/>
      <c r="M117"/>
    </row>
    <row r="118" spans="1:13" ht="15" x14ac:dyDescent="0.25">
      <c r="A118" s="411" t="s">
        <v>186</v>
      </c>
      <c r="B118" s="144">
        <v>39300</v>
      </c>
      <c r="C118" s="144"/>
      <c r="D118" s="144"/>
      <c r="E118" s="144"/>
      <c r="F118" s="144"/>
      <c r="G118"/>
      <c r="H118"/>
      <c r="I118"/>
      <c r="J118"/>
      <c r="K118"/>
      <c r="L118"/>
      <c r="M118"/>
    </row>
    <row r="119" spans="1:13" ht="15" x14ac:dyDescent="0.25">
      <c r="A119" s="409" t="s">
        <v>131</v>
      </c>
      <c r="B119" s="410">
        <v>95158.080000000002</v>
      </c>
      <c r="C119" s="410">
        <v>10000</v>
      </c>
      <c r="D119" s="410">
        <v>74754</v>
      </c>
      <c r="E119" s="410">
        <v>12000</v>
      </c>
      <c r="F119" s="410">
        <v>12000</v>
      </c>
      <c r="G119"/>
      <c r="H119"/>
      <c r="I119"/>
      <c r="J119"/>
      <c r="K119"/>
      <c r="L119"/>
      <c r="M119"/>
    </row>
    <row r="120" spans="1:13" ht="15" x14ac:dyDescent="0.25">
      <c r="A120" s="415" t="s">
        <v>170</v>
      </c>
      <c r="B120" s="144">
        <v>41048.269999999997</v>
      </c>
      <c r="C120" s="144"/>
      <c r="D120" s="144">
        <v>10454</v>
      </c>
      <c r="E120" s="144"/>
      <c r="F120" s="144"/>
      <c r="G120"/>
      <c r="H120"/>
      <c r="I120"/>
      <c r="J120"/>
      <c r="K120"/>
      <c r="L120"/>
      <c r="M120"/>
    </row>
    <row r="121" spans="1:13" ht="15" x14ac:dyDescent="0.25">
      <c r="A121" s="411" t="s">
        <v>230</v>
      </c>
      <c r="B121" s="144">
        <v>41048.269999999997</v>
      </c>
      <c r="C121" s="144"/>
      <c r="D121" s="144">
        <v>10454</v>
      </c>
      <c r="E121" s="144"/>
      <c r="F121" s="144"/>
      <c r="G121"/>
      <c r="H121"/>
      <c r="I121"/>
      <c r="J121"/>
      <c r="K121"/>
      <c r="L121"/>
      <c r="M121"/>
    </row>
    <row r="122" spans="1:13" ht="15" x14ac:dyDescent="0.25">
      <c r="A122" s="415" t="s">
        <v>171</v>
      </c>
      <c r="B122" s="144"/>
      <c r="C122" s="144">
        <v>10000</v>
      </c>
      <c r="D122" s="144">
        <v>10000</v>
      </c>
      <c r="E122" s="144">
        <v>12000</v>
      </c>
      <c r="F122" s="144">
        <v>12000</v>
      </c>
      <c r="G122"/>
      <c r="H122"/>
      <c r="I122"/>
      <c r="J122"/>
      <c r="K122"/>
      <c r="L122"/>
      <c r="M122"/>
    </row>
    <row r="123" spans="1:13" ht="15" x14ac:dyDescent="0.25">
      <c r="A123" s="411" t="s">
        <v>193</v>
      </c>
      <c r="B123" s="144"/>
      <c r="C123" s="144">
        <v>10000</v>
      </c>
      <c r="D123" s="144">
        <v>10000</v>
      </c>
      <c r="E123" s="144">
        <v>12000</v>
      </c>
      <c r="F123" s="144">
        <v>12000</v>
      </c>
      <c r="G123"/>
      <c r="H123"/>
      <c r="I123"/>
      <c r="J123"/>
      <c r="K123"/>
      <c r="L123"/>
      <c r="M123"/>
    </row>
    <row r="124" spans="1:13" ht="15" x14ac:dyDescent="0.25">
      <c r="A124" s="415" t="s">
        <v>132</v>
      </c>
      <c r="B124" s="144">
        <v>24587.309999999998</v>
      </c>
      <c r="C124" s="144"/>
      <c r="D124" s="144">
        <v>23000</v>
      </c>
      <c r="E124" s="144"/>
      <c r="F124" s="144"/>
      <c r="G124"/>
      <c r="H124"/>
      <c r="I124"/>
      <c r="J124"/>
      <c r="K124"/>
      <c r="L124"/>
      <c r="M124"/>
    </row>
    <row r="125" spans="1:13" ht="30" x14ac:dyDescent="0.25">
      <c r="A125" s="411" t="s">
        <v>3574</v>
      </c>
      <c r="B125" s="144">
        <v>16195</v>
      </c>
      <c r="C125" s="144"/>
      <c r="D125" s="144">
        <v>18000</v>
      </c>
      <c r="E125" s="144"/>
      <c r="F125" s="144"/>
      <c r="G125"/>
      <c r="H125"/>
      <c r="I125"/>
      <c r="J125"/>
      <c r="K125"/>
      <c r="L125"/>
      <c r="M125"/>
    </row>
    <row r="126" spans="1:13" ht="15" x14ac:dyDescent="0.25">
      <c r="A126" s="411" t="s">
        <v>143</v>
      </c>
      <c r="B126" s="144"/>
      <c r="C126" s="144"/>
      <c r="D126" s="144">
        <v>1000</v>
      </c>
      <c r="E126" s="144"/>
      <c r="F126" s="144"/>
      <c r="G126"/>
      <c r="H126"/>
      <c r="I126"/>
      <c r="J126"/>
      <c r="K126"/>
      <c r="L126"/>
      <c r="M126"/>
    </row>
    <row r="127" spans="1:13" ht="15" x14ac:dyDescent="0.25">
      <c r="A127" s="411" t="s">
        <v>236</v>
      </c>
      <c r="B127" s="144">
        <v>8392.31</v>
      </c>
      <c r="C127" s="144"/>
      <c r="D127" s="144">
        <v>4000</v>
      </c>
      <c r="E127" s="144"/>
      <c r="F127" s="144"/>
      <c r="G127"/>
      <c r="H127"/>
      <c r="I127"/>
      <c r="J127"/>
      <c r="K127"/>
      <c r="L127"/>
      <c r="M127"/>
    </row>
    <row r="128" spans="1:13" ht="30" x14ac:dyDescent="0.25">
      <c r="A128" s="415" t="s">
        <v>172</v>
      </c>
      <c r="B128" s="144"/>
      <c r="C128" s="144"/>
      <c r="D128" s="144">
        <v>1300</v>
      </c>
      <c r="E128" s="144"/>
      <c r="F128" s="144"/>
      <c r="G128"/>
      <c r="H128"/>
      <c r="I128"/>
      <c r="J128"/>
      <c r="K128"/>
      <c r="L128"/>
      <c r="M128"/>
    </row>
    <row r="129" spans="1:13" ht="30" x14ac:dyDescent="0.25">
      <c r="A129" s="411" t="s">
        <v>207</v>
      </c>
      <c r="B129" s="144"/>
      <c r="C129" s="144"/>
      <c r="D129" s="144">
        <v>1300</v>
      </c>
      <c r="E129" s="144"/>
      <c r="F129" s="144"/>
      <c r="G129"/>
      <c r="H129"/>
      <c r="I129"/>
      <c r="J129"/>
      <c r="K129"/>
      <c r="L129"/>
      <c r="M129"/>
    </row>
    <row r="130" spans="1:13" ht="30" x14ac:dyDescent="0.25">
      <c r="A130" s="415" t="s">
        <v>173</v>
      </c>
      <c r="B130" s="144">
        <v>29522.5</v>
      </c>
      <c r="C130" s="144"/>
      <c r="D130" s="144">
        <v>30000</v>
      </c>
      <c r="E130" s="144"/>
      <c r="F130" s="144"/>
      <c r="G130"/>
      <c r="H130"/>
      <c r="I130"/>
      <c r="J130"/>
      <c r="K130"/>
      <c r="L130"/>
      <c r="M130"/>
    </row>
    <row r="131" spans="1:13" ht="15" x14ac:dyDescent="0.25">
      <c r="A131" s="411" t="s">
        <v>210</v>
      </c>
      <c r="B131" s="144">
        <v>29522.5</v>
      </c>
      <c r="C131" s="144"/>
      <c r="D131" s="144">
        <v>30000</v>
      </c>
      <c r="E131" s="144"/>
      <c r="F131" s="144"/>
      <c r="G131"/>
      <c r="H131"/>
      <c r="I131"/>
      <c r="J131"/>
      <c r="K131"/>
      <c r="L131"/>
      <c r="M131"/>
    </row>
    <row r="132" spans="1:13" ht="30" x14ac:dyDescent="0.25">
      <c r="A132" s="406" t="s">
        <v>3564</v>
      </c>
      <c r="B132" s="407">
        <v>357716.99</v>
      </c>
      <c r="C132" s="407"/>
      <c r="D132" s="407"/>
      <c r="E132" s="407"/>
      <c r="F132" s="407"/>
      <c r="G132"/>
      <c r="H132"/>
      <c r="I132"/>
      <c r="J132"/>
      <c r="K132"/>
      <c r="L132"/>
      <c r="M132"/>
    </row>
    <row r="133" spans="1:13" ht="30" x14ac:dyDescent="0.25">
      <c r="A133" s="416" t="s">
        <v>157</v>
      </c>
      <c r="B133" s="408">
        <v>357716.99</v>
      </c>
      <c r="C133" s="408"/>
      <c r="D133" s="408"/>
      <c r="E133" s="408"/>
      <c r="F133" s="408"/>
      <c r="G133"/>
      <c r="H133"/>
      <c r="I133"/>
      <c r="J133"/>
      <c r="K133"/>
      <c r="L133"/>
      <c r="M133"/>
    </row>
    <row r="134" spans="1:13" ht="30" x14ac:dyDescent="0.25">
      <c r="A134" s="409" t="s">
        <v>164</v>
      </c>
      <c r="B134" s="410">
        <v>357716.99</v>
      </c>
      <c r="C134" s="410"/>
      <c r="D134" s="410"/>
      <c r="E134" s="410"/>
      <c r="F134" s="410"/>
      <c r="G134"/>
      <c r="H134"/>
      <c r="I134"/>
      <c r="J134"/>
      <c r="K134"/>
      <c r="L134"/>
      <c r="M134"/>
    </row>
    <row r="135" spans="1:13" ht="30" x14ac:dyDescent="0.25">
      <c r="A135" s="415" t="s">
        <v>180</v>
      </c>
      <c r="B135" s="144">
        <v>357716.99</v>
      </c>
      <c r="C135" s="144"/>
      <c r="D135" s="144"/>
      <c r="E135" s="144"/>
      <c r="F135" s="144"/>
      <c r="G135"/>
      <c r="H135"/>
      <c r="I135"/>
      <c r="J135"/>
      <c r="K135"/>
      <c r="L135"/>
      <c r="M135"/>
    </row>
    <row r="136" spans="1:13" ht="30" x14ac:dyDescent="0.25">
      <c r="A136" s="411" t="s">
        <v>223</v>
      </c>
      <c r="B136" s="144">
        <v>357716.99</v>
      </c>
      <c r="C136" s="144"/>
      <c r="D136" s="144"/>
      <c r="E136" s="144"/>
      <c r="F136" s="144"/>
      <c r="G136"/>
      <c r="H136"/>
      <c r="I136"/>
      <c r="J136"/>
      <c r="K136"/>
      <c r="L136"/>
      <c r="M136"/>
    </row>
    <row r="137" spans="1:13" ht="15" x14ac:dyDescent="0.25">
      <c r="A137" s="406" t="s">
        <v>3572</v>
      </c>
      <c r="B137" s="407"/>
      <c r="C137" s="407">
        <v>4635000</v>
      </c>
      <c r="D137" s="407"/>
      <c r="E137" s="407"/>
      <c r="F137" s="407"/>
      <c r="G137"/>
      <c r="H137"/>
      <c r="I137"/>
      <c r="J137"/>
      <c r="K137"/>
      <c r="L137"/>
      <c r="M137"/>
    </row>
    <row r="138" spans="1:13" ht="30" x14ac:dyDescent="0.25">
      <c r="A138" s="416" t="s">
        <v>157</v>
      </c>
      <c r="B138" s="408"/>
      <c r="C138" s="408">
        <v>4635000</v>
      </c>
      <c r="D138" s="408"/>
      <c r="E138" s="408"/>
      <c r="F138" s="408"/>
      <c r="G138"/>
      <c r="H138"/>
      <c r="I138"/>
      <c r="J138"/>
      <c r="K138"/>
      <c r="L138"/>
      <c r="M138"/>
    </row>
    <row r="139" spans="1:13" ht="30" x14ac:dyDescent="0.25">
      <c r="A139" s="409" t="s">
        <v>164</v>
      </c>
      <c r="B139" s="410"/>
      <c r="C139" s="410">
        <v>4635000</v>
      </c>
      <c r="D139" s="410"/>
      <c r="E139" s="410"/>
      <c r="F139" s="410"/>
      <c r="G139"/>
      <c r="H139"/>
      <c r="I139"/>
      <c r="J139"/>
      <c r="K139"/>
      <c r="L139"/>
      <c r="M139"/>
    </row>
    <row r="140" spans="1:13" ht="30" x14ac:dyDescent="0.25">
      <c r="A140" s="415" t="s">
        <v>180</v>
      </c>
      <c r="B140" s="144"/>
      <c r="C140" s="144">
        <v>4635000</v>
      </c>
      <c r="D140" s="144"/>
      <c r="E140" s="144"/>
      <c r="F140" s="144"/>
      <c r="G140"/>
      <c r="H140"/>
      <c r="I140"/>
      <c r="J140"/>
      <c r="K140"/>
      <c r="L140"/>
      <c r="M140"/>
    </row>
    <row r="141" spans="1:13" ht="30" x14ac:dyDescent="0.25">
      <c r="A141" s="411" t="s">
        <v>223</v>
      </c>
      <c r="B141" s="144"/>
      <c r="C141" s="144">
        <v>4635000</v>
      </c>
      <c r="D141" s="144"/>
      <c r="E141" s="144"/>
      <c r="F141" s="144"/>
      <c r="G141"/>
      <c r="H141"/>
      <c r="I141"/>
      <c r="J141"/>
      <c r="K141"/>
      <c r="L141"/>
      <c r="M141"/>
    </row>
    <row r="142" spans="1:13" ht="15" x14ac:dyDescent="0.25">
      <c r="A142" s="404" t="s">
        <v>141</v>
      </c>
      <c r="B142" s="405">
        <v>292068.94</v>
      </c>
      <c r="C142" s="405">
        <v>291290</v>
      </c>
      <c r="D142" s="405">
        <v>439800</v>
      </c>
      <c r="E142" s="405">
        <v>469800</v>
      </c>
      <c r="F142" s="405">
        <v>764800</v>
      </c>
      <c r="G142"/>
      <c r="H142"/>
      <c r="I142"/>
      <c r="J142"/>
      <c r="K142"/>
      <c r="L142"/>
      <c r="M142"/>
    </row>
    <row r="143" spans="1:13" ht="15" x14ac:dyDescent="0.25">
      <c r="A143" s="406" t="s">
        <v>3562</v>
      </c>
      <c r="B143" s="407">
        <v>292068.94</v>
      </c>
      <c r="C143" s="407">
        <v>291290</v>
      </c>
      <c r="D143" s="407">
        <v>439800</v>
      </c>
      <c r="E143" s="407">
        <v>469800</v>
      </c>
      <c r="F143" s="407">
        <v>764800</v>
      </c>
      <c r="G143"/>
      <c r="H143"/>
      <c r="I143"/>
      <c r="J143"/>
      <c r="K143"/>
      <c r="L143"/>
      <c r="M143"/>
    </row>
    <row r="144" spans="1:13" ht="15" x14ac:dyDescent="0.25">
      <c r="A144" s="416" t="s">
        <v>130</v>
      </c>
      <c r="B144" s="408">
        <v>290086.44</v>
      </c>
      <c r="C144" s="408">
        <v>276290</v>
      </c>
      <c r="D144" s="408">
        <v>384250</v>
      </c>
      <c r="E144" s="408">
        <v>414250</v>
      </c>
      <c r="F144" s="408">
        <v>384250</v>
      </c>
      <c r="G144"/>
      <c r="H144"/>
      <c r="I144"/>
      <c r="J144"/>
      <c r="K144"/>
      <c r="L144"/>
      <c r="M144"/>
    </row>
    <row r="145" spans="1:13" ht="15" x14ac:dyDescent="0.25">
      <c r="A145" s="409" t="s">
        <v>131</v>
      </c>
      <c r="B145" s="410">
        <v>290086.44</v>
      </c>
      <c r="C145" s="410">
        <v>276290</v>
      </c>
      <c r="D145" s="410">
        <v>384250</v>
      </c>
      <c r="E145" s="410">
        <v>414250</v>
      </c>
      <c r="F145" s="410">
        <v>384250</v>
      </c>
      <c r="G145"/>
      <c r="H145"/>
      <c r="I145"/>
      <c r="J145"/>
      <c r="K145"/>
      <c r="L145"/>
      <c r="M145"/>
    </row>
    <row r="146" spans="1:13" ht="15" x14ac:dyDescent="0.25">
      <c r="A146" s="415" t="s">
        <v>132</v>
      </c>
      <c r="B146" s="144">
        <v>290086.44</v>
      </c>
      <c r="C146" s="144">
        <v>276290</v>
      </c>
      <c r="D146" s="144">
        <v>384250</v>
      </c>
      <c r="E146" s="144">
        <v>414250</v>
      </c>
      <c r="F146" s="144">
        <v>384250</v>
      </c>
      <c r="G146"/>
      <c r="H146"/>
      <c r="I146"/>
      <c r="J146"/>
      <c r="K146"/>
      <c r="L146"/>
      <c r="M146"/>
    </row>
    <row r="147" spans="1:13" ht="30" x14ac:dyDescent="0.25">
      <c r="A147" s="411" t="s">
        <v>152</v>
      </c>
      <c r="B147" s="144">
        <v>1831.31</v>
      </c>
      <c r="C147" s="144">
        <v>4000</v>
      </c>
      <c r="D147" s="144">
        <v>4000</v>
      </c>
      <c r="E147" s="144">
        <v>4000</v>
      </c>
      <c r="F147" s="144">
        <v>4000</v>
      </c>
      <c r="G147"/>
      <c r="H147"/>
      <c r="I147"/>
      <c r="J147"/>
      <c r="K147"/>
      <c r="L147"/>
      <c r="M147"/>
    </row>
    <row r="148" spans="1:13" ht="15" x14ac:dyDescent="0.25">
      <c r="A148" s="411" t="s">
        <v>143</v>
      </c>
      <c r="B148" s="144">
        <v>64556.56</v>
      </c>
      <c r="C148" s="144">
        <v>69290</v>
      </c>
      <c r="D148" s="144">
        <v>157000</v>
      </c>
      <c r="E148" s="144">
        <v>157000</v>
      </c>
      <c r="F148" s="144">
        <v>157000</v>
      </c>
      <c r="G148"/>
      <c r="H148"/>
      <c r="I148"/>
      <c r="J148"/>
      <c r="K148"/>
      <c r="L148"/>
      <c r="M148"/>
    </row>
    <row r="149" spans="1:13" ht="15" x14ac:dyDescent="0.25">
      <c r="A149" s="411" t="s">
        <v>153</v>
      </c>
      <c r="B149" s="144">
        <v>223698.57</v>
      </c>
      <c r="C149" s="144">
        <v>203000</v>
      </c>
      <c r="D149" s="144">
        <v>223250</v>
      </c>
      <c r="E149" s="144">
        <v>253250</v>
      </c>
      <c r="F149" s="144">
        <v>223250</v>
      </c>
      <c r="G149"/>
      <c r="H149"/>
      <c r="I149"/>
      <c r="J149"/>
      <c r="K149"/>
      <c r="L149"/>
      <c r="M149"/>
    </row>
    <row r="150" spans="1:13" ht="30" x14ac:dyDescent="0.25">
      <c r="A150" s="416" t="s">
        <v>157</v>
      </c>
      <c r="B150" s="408">
        <v>1982.5</v>
      </c>
      <c r="C150" s="408">
        <v>15000</v>
      </c>
      <c r="D150" s="408">
        <v>55550</v>
      </c>
      <c r="E150" s="408">
        <v>55550</v>
      </c>
      <c r="F150" s="408">
        <v>380550</v>
      </c>
      <c r="G150"/>
      <c r="H150"/>
      <c r="I150"/>
      <c r="J150"/>
      <c r="K150"/>
      <c r="L150"/>
      <c r="M150"/>
    </row>
    <row r="151" spans="1:13" ht="30" x14ac:dyDescent="0.25">
      <c r="A151" s="409" t="s">
        <v>162</v>
      </c>
      <c r="B151" s="410">
        <v>550</v>
      </c>
      <c r="C151" s="410"/>
      <c r="D151" s="410">
        <v>50550</v>
      </c>
      <c r="E151" s="410">
        <v>50550</v>
      </c>
      <c r="F151" s="410">
        <v>550</v>
      </c>
      <c r="G151"/>
      <c r="H151"/>
      <c r="I151"/>
      <c r="J151"/>
      <c r="K151"/>
      <c r="L151"/>
      <c r="M151"/>
    </row>
    <row r="152" spans="1:13" ht="15" x14ac:dyDescent="0.25">
      <c r="A152" s="415" t="s">
        <v>177</v>
      </c>
      <c r="B152" s="144">
        <v>550</v>
      </c>
      <c r="C152" s="144"/>
      <c r="D152" s="144">
        <v>50550</v>
      </c>
      <c r="E152" s="144">
        <v>50550</v>
      </c>
      <c r="F152" s="144">
        <v>550</v>
      </c>
      <c r="G152"/>
      <c r="H152"/>
      <c r="I152"/>
      <c r="J152"/>
      <c r="K152"/>
      <c r="L152"/>
      <c r="M152"/>
    </row>
    <row r="153" spans="1:13" ht="15" x14ac:dyDescent="0.25">
      <c r="A153" s="411" t="s">
        <v>251</v>
      </c>
      <c r="B153" s="144">
        <v>550</v>
      </c>
      <c r="C153" s="144"/>
      <c r="D153" s="144">
        <v>50550</v>
      </c>
      <c r="E153" s="144">
        <v>50550</v>
      </c>
      <c r="F153" s="144">
        <v>550</v>
      </c>
      <c r="G153"/>
      <c r="H153"/>
      <c r="I153"/>
      <c r="J153"/>
      <c r="K153"/>
      <c r="L153"/>
      <c r="M153"/>
    </row>
    <row r="154" spans="1:13" ht="30" x14ac:dyDescent="0.25">
      <c r="A154" s="409" t="s">
        <v>163</v>
      </c>
      <c r="B154" s="410">
        <v>1432.5</v>
      </c>
      <c r="C154" s="410">
        <v>15000</v>
      </c>
      <c r="D154" s="410">
        <v>5000</v>
      </c>
      <c r="E154" s="410">
        <v>5000</v>
      </c>
      <c r="F154" s="410">
        <v>380000</v>
      </c>
      <c r="G154"/>
      <c r="H154"/>
      <c r="I154"/>
      <c r="J154"/>
      <c r="K154"/>
      <c r="L154"/>
      <c r="M154"/>
    </row>
    <row r="155" spans="1:13" ht="15" x14ac:dyDescent="0.25">
      <c r="A155" s="415" t="s">
        <v>178</v>
      </c>
      <c r="B155" s="144">
        <v>1432.5</v>
      </c>
      <c r="C155" s="144">
        <v>15000</v>
      </c>
      <c r="D155" s="144">
        <v>5000</v>
      </c>
      <c r="E155" s="144">
        <v>5000</v>
      </c>
      <c r="F155" s="144">
        <v>380000</v>
      </c>
      <c r="G155"/>
      <c r="H155"/>
      <c r="I155"/>
      <c r="J155"/>
      <c r="K155"/>
      <c r="L155"/>
      <c r="M155"/>
    </row>
    <row r="156" spans="1:13" ht="28.5" customHeight="1" x14ac:dyDescent="0.25">
      <c r="A156" s="411" t="s">
        <v>240</v>
      </c>
      <c r="B156" s="144">
        <v>1432.5</v>
      </c>
      <c r="C156" s="144">
        <v>15000</v>
      </c>
      <c r="D156" s="144">
        <v>5000</v>
      </c>
      <c r="E156" s="144">
        <v>5000</v>
      </c>
      <c r="F156" s="144">
        <v>380000</v>
      </c>
      <c r="G156"/>
      <c r="H156"/>
      <c r="I156"/>
      <c r="J156"/>
      <c r="K156"/>
      <c r="L156"/>
      <c r="M156"/>
    </row>
    <row r="157" spans="1:13" ht="15" x14ac:dyDescent="0.25">
      <c r="A157" s="404" t="s">
        <v>241</v>
      </c>
      <c r="B157" s="405">
        <v>162176.5</v>
      </c>
      <c r="C157" s="405">
        <v>178516</v>
      </c>
      <c r="D157" s="405">
        <v>139650</v>
      </c>
      <c r="E157" s="405">
        <v>70700</v>
      </c>
      <c r="F157" s="405">
        <v>63100</v>
      </c>
      <c r="G157"/>
      <c r="H157"/>
      <c r="I157"/>
      <c r="J157"/>
      <c r="K157"/>
      <c r="L157"/>
      <c r="M157"/>
    </row>
    <row r="158" spans="1:13" ht="15" x14ac:dyDescent="0.25">
      <c r="A158" s="406" t="s">
        <v>3562</v>
      </c>
      <c r="B158" s="407">
        <v>162176.5</v>
      </c>
      <c r="C158" s="407">
        <v>178516</v>
      </c>
      <c r="D158" s="407">
        <v>139650</v>
      </c>
      <c r="E158" s="407">
        <v>70700</v>
      </c>
      <c r="F158" s="407">
        <v>63100</v>
      </c>
      <c r="G158"/>
      <c r="H158"/>
      <c r="I158"/>
      <c r="J158"/>
      <c r="K158"/>
      <c r="L158"/>
      <c r="M158"/>
    </row>
    <row r="159" spans="1:13" ht="15" x14ac:dyDescent="0.25">
      <c r="A159" s="416" t="s">
        <v>130</v>
      </c>
      <c r="B159" s="408">
        <v>57846.509999999995</v>
      </c>
      <c r="C159" s="408">
        <v>67945</v>
      </c>
      <c r="D159" s="408">
        <v>64650</v>
      </c>
      <c r="E159" s="408">
        <v>70700</v>
      </c>
      <c r="F159" s="408">
        <v>63100</v>
      </c>
      <c r="G159"/>
      <c r="H159"/>
      <c r="I159"/>
      <c r="J159"/>
      <c r="K159"/>
      <c r="L159"/>
      <c r="M159"/>
    </row>
    <row r="160" spans="1:13" ht="15" x14ac:dyDescent="0.25">
      <c r="A160" s="409" t="s">
        <v>131</v>
      </c>
      <c r="B160" s="410">
        <v>47026.35</v>
      </c>
      <c r="C160" s="410">
        <v>61145</v>
      </c>
      <c r="D160" s="410">
        <v>62200</v>
      </c>
      <c r="E160" s="410">
        <v>70700</v>
      </c>
      <c r="F160" s="410">
        <v>63100</v>
      </c>
      <c r="G160"/>
      <c r="H160"/>
      <c r="I160"/>
      <c r="J160"/>
      <c r="K160"/>
      <c r="L160"/>
      <c r="M160"/>
    </row>
    <row r="161" spans="1:13" ht="15" x14ac:dyDescent="0.25">
      <c r="A161" s="415" t="s">
        <v>171</v>
      </c>
      <c r="B161" s="144">
        <v>24584.48</v>
      </c>
      <c r="C161" s="144">
        <v>34200</v>
      </c>
      <c r="D161" s="144">
        <v>28300</v>
      </c>
      <c r="E161" s="144">
        <v>36800</v>
      </c>
      <c r="F161" s="144">
        <v>28800</v>
      </c>
      <c r="G161"/>
      <c r="H161"/>
      <c r="I161"/>
      <c r="J161"/>
      <c r="K161"/>
      <c r="L161"/>
      <c r="M161"/>
    </row>
    <row r="162" spans="1:13" ht="15" x14ac:dyDescent="0.25">
      <c r="A162" s="411" t="s">
        <v>233</v>
      </c>
      <c r="B162" s="144">
        <v>21086.28</v>
      </c>
      <c r="C162" s="144">
        <v>24000</v>
      </c>
      <c r="D162" s="144">
        <v>26000</v>
      </c>
      <c r="E162" s="144">
        <v>28600</v>
      </c>
      <c r="F162" s="144">
        <v>28600</v>
      </c>
      <c r="G162"/>
      <c r="H162"/>
      <c r="I162"/>
      <c r="J162"/>
      <c r="K162"/>
      <c r="L162"/>
      <c r="M162"/>
    </row>
    <row r="163" spans="1:13" ht="30" x14ac:dyDescent="0.25">
      <c r="A163" s="411" t="s">
        <v>195</v>
      </c>
      <c r="B163" s="144">
        <v>46.9</v>
      </c>
      <c r="C163" s="144">
        <v>200</v>
      </c>
      <c r="D163" s="144">
        <v>200</v>
      </c>
      <c r="E163" s="144">
        <v>200</v>
      </c>
      <c r="F163" s="144">
        <v>200</v>
      </c>
      <c r="G163"/>
      <c r="H163"/>
      <c r="I163"/>
      <c r="J163"/>
      <c r="K163"/>
      <c r="L163"/>
      <c r="M163"/>
    </row>
    <row r="164" spans="1:13" ht="15" x14ac:dyDescent="0.25">
      <c r="A164" s="411" t="s">
        <v>234</v>
      </c>
      <c r="B164" s="144">
        <v>3451.3</v>
      </c>
      <c r="C164" s="144">
        <v>10000</v>
      </c>
      <c r="D164" s="144">
        <v>2100</v>
      </c>
      <c r="E164" s="144">
        <v>8000</v>
      </c>
      <c r="F164" s="144"/>
      <c r="G164"/>
      <c r="H164"/>
      <c r="I164"/>
      <c r="J164"/>
      <c r="K164"/>
      <c r="L164"/>
      <c r="M164"/>
    </row>
    <row r="165" spans="1:13" ht="15" x14ac:dyDescent="0.25">
      <c r="A165" s="415" t="s">
        <v>132</v>
      </c>
      <c r="B165" s="144">
        <v>13412.15</v>
      </c>
      <c r="C165" s="144">
        <v>18145</v>
      </c>
      <c r="D165" s="144">
        <v>19900</v>
      </c>
      <c r="E165" s="144">
        <v>19900</v>
      </c>
      <c r="F165" s="144">
        <v>20300</v>
      </c>
      <c r="G165"/>
      <c r="H165"/>
      <c r="I165"/>
      <c r="J165"/>
      <c r="K165"/>
      <c r="L165"/>
      <c r="M165"/>
    </row>
    <row r="166" spans="1:13" ht="30" x14ac:dyDescent="0.25">
      <c r="A166" s="411" t="s">
        <v>152</v>
      </c>
      <c r="B166" s="144">
        <v>9659.8799999999992</v>
      </c>
      <c r="C166" s="144">
        <v>13500</v>
      </c>
      <c r="D166" s="144">
        <v>14900</v>
      </c>
      <c r="E166" s="144">
        <v>14900</v>
      </c>
      <c r="F166" s="144">
        <v>15300</v>
      </c>
      <c r="G166"/>
      <c r="H166"/>
      <c r="I166"/>
      <c r="J166"/>
      <c r="K166"/>
      <c r="L166"/>
      <c r="M166"/>
    </row>
    <row r="167" spans="1:13" ht="15" x14ac:dyDescent="0.25">
      <c r="A167" s="411" t="s">
        <v>237</v>
      </c>
      <c r="B167" s="144">
        <v>3752.27</v>
      </c>
      <c r="C167" s="144">
        <v>4645</v>
      </c>
      <c r="D167" s="144">
        <v>5000</v>
      </c>
      <c r="E167" s="144">
        <v>5000</v>
      </c>
      <c r="F167" s="144">
        <v>5000</v>
      </c>
      <c r="G167"/>
      <c r="H167"/>
      <c r="I167"/>
      <c r="J167"/>
      <c r="K167"/>
      <c r="L167"/>
      <c r="M167"/>
    </row>
    <row r="168" spans="1:13" ht="30" x14ac:dyDescent="0.25">
      <c r="A168" s="415" t="s">
        <v>173</v>
      </c>
      <c r="B168" s="144">
        <v>9029.7199999999993</v>
      </c>
      <c r="C168" s="144">
        <v>8800</v>
      </c>
      <c r="D168" s="144">
        <v>14000</v>
      </c>
      <c r="E168" s="144">
        <v>14000</v>
      </c>
      <c r="F168" s="144">
        <v>14000</v>
      </c>
      <c r="G168"/>
      <c r="H168"/>
      <c r="I168"/>
      <c r="J168"/>
      <c r="K168"/>
      <c r="L168"/>
      <c r="M168"/>
    </row>
    <row r="169" spans="1:13" ht="15" x14ac:dyDescent="0.25">
      <c r="A169" s="411" t="s">
        <v>209</v>
      </c>
      <c r="B169" s="144">
        <v>9029.7199999999993</v>
      </c>
      <c r="C169" s="144">
        <v>8800</v>
      </c>
      <c r="D169" s="144">
        <v>14000</v>
      </c>
      <c r="E169" s="144">
        <v>14000</v>
      </c>
      <c r="F169" s="144">
        <v>14000</v>
      </c>
      <c r="G169"/>
      <c r="H169"/>
      <c r="I169"/>
      <c r="J169"/>
      <c r="K169"/>
      <c r="L169"/>
      <c r="M169"/>
    </row>
    <row r="170" spans="1:13" ht="15" x14ac:dyDescent="0.25">
      <c r="A170" s="409" t="s">
        <v>160</v>
      </c>
      <c r="B170" s="410">
        <v>10820.16</v>
      </c>
      <c r="C170" s="410">
        <v>6800</v>
      </c>
      <c r="D170" s="410">
        <v>2450</v>
      </c>
      <c r="E170" s="410"/>
      <c r="F170" s="410"/>
      <c r="G170"/>
      <c r="H170"/>
      <c r="I170"/>
      <c r="J170"/>
      <c r="K170"/>
      <c r="L170"/>
      <c r="M170"/>
    </row>
    <row r="171" spans="1:13" ht="30" x14ac:dyDescent="0.25">
      <c r="A171" s="415" t="s">
        <v>174</v>
      </c>
      <c r="B171" s="144">
        <v>10820.16</v>
      </c>
      <c r="C171" s="144">
        <v>6800</v>
      </c>
      <c r="D171" s="144">
        <v>2450</v>
      </c>
      <c r="E171" s="144"/>
      <c r="F171" s="144"/>
      <c r="G171"/>
      <c r="H171"/>
      <c r="I171"/>
      <c r="J171"/>
      <c r="K171"/>
      <c r="L171"/>
      <c r="M171"/>
    </row>
    <row r="172" spans="1:13" ht="45" x14ac:dyDescent="0.25">
      <c r="A172" s="411" t="s">
        <v>242</v>
      </c>
      <c r="B172" s="144">
        <v>10820.16</v>
      </c>
      <c r="C172" s="144">
        <v>6800</v>
      </c>
      <c r="D172" s="144">
        <v>2450</v>
      </c>
      <c r="E172" s="144"/>
      <c r="F172" s="144"/>
      <c r="G172"/>
      <c r="H172"/>
      <c r="I172"/>
      <c r="J172"/>
      <c r="K172"/>
      <c r="L172"/>
      <c r="M172"/>
    </row>
    <row r="173" spans="1:13" ht="30" x14ac:dyDescent="0.25">
      <c r="A173" s="431" t="s">
        <v>157</v>
      </c>
      <c r="B173" s="144">
        <v>104329.99</v>
      </c>
      <c r="C173" s="144">
        <v>110571</v>
      </c>
      <c r="D173" s="144">
        <v>75000</v>
      </c>
      <c r="E173" s="144"/>
      <c r="F173" s="144"/>
      <c r="G173"/>
      <c r="H173"/>
      <c r="I173"/>
      <c r="J173"/>
      <c r="K173"/>
      <c r="L173"/>
      <c r="M173"/>
    </row>
    <row r="174" spans="1:13" ht="30" x14ac:dyDescent="0.25">
      <c r="A174" s="432" t="s">
        <v>163</v>
      </c>
      <c r="B174" s="433">
        <v>104329.99</v>
      </c>
      <c r="C174" s="433">
        <v>110571</v>
      </c>
      <c r="D174" s="433">
        <v>75000</v>
      </c>
      <c r="E174" s="433"/>
      <c r="F174" s="433"/>
      <c r="G174"/>
      <c r="H174"/>
      <c r="I174"/>
      <c r="J174"/>
      <c r="K174"/>
      <c r="L174"/>
      <c r="M174"/>
    </row>
    <row r="175" spans="1:13" ht="15" x14ac:dyDescent="0.25">
      <c r="A175" s="415" t="s">
        <v>179</v>
      </c>
      <c r="B175" s="144">
        <v>104329.99</v>
      </c>
      <c r="C175" s="144">
        <v>110571</v>
      </c>
      <c r="D175" s="144">
        <v>75000</v>
      </c>
      <c r="E175" s="144"/>
      <c r="F175" s="144"/>
      <c r="G175"/>
      <c r="H175"/>
      <c r="I175"/>
      <c r="J175"/>
      <c r="K175"/>
      <c r="L175"/>
      <c r="M175"/>
    </row>
    <row r="176" spans="1:13" ht="30" x14ac:dyDescent="0.25">
      <c r="A176" s="434" t="s">
        <v>243</v>
      </c>
      <c r="B176" s="144">
        <v>104329.99</v>
      </c>
      <c r="C176" s="144">
        <v>110571</v>
      </c>
      <c r="D176" s="435">
        <v>75000</v>
      </c>
      <c r="E176" s="435"/>
      <c r="F176" s="144"/>
      <c r="G176"/>
      <c r="H176"/>
      <c r="I176"/>
      <c r="J176"/>
      <c r="K176"/>
      <c r="L176"/>
      <c r="M176"/>
    </row>
    <row r="177" spans="1:13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5" x14ac:dyDescent="0.25">
      <c r="A191"/>
      <c r="B191"/>
      <c r="C191"/>
      <c r="D191"/>
      <c r="E191" s="144"/>
    </row>
    <row r="192" spans="1:13" ht="15" x14ac:dyDescent="0.25">
      <c r="A192"/>
      <c r="B192"/>
      <c r="C192"/>
      <c r="D192"/>
      <c r="E192" s="144"/>
    </row>
    <row r="193" spans="1:5" ht="15" x14ac:dyDescent="0.25">
      <c r="A193"/>
      <c r="B193"/>
      <c r="C193"/>
      <c r="D193"/>
      <c r="E193" s="144"/>
    </row>
    <row r="194" spans="1:5" ht="15" x14ac:dyDescent="0.25">
      <c r="A194"/>
      <c r="B194"/>
      <c r="C194"/>
      <c r="D194"/>
      <c r="E194" s="144"/>
    </row>
    <row r="195" spans="1:5" ht="15" x14ac:dyDescent="0.25">
      <c r="A195"/>
      <c r="B195"/>
      <c r="C195"/>
      <c r="D195"/>
      <c r="E195" s="144"/>
    </row>
    <row r="196" spans="1:5" ht="15" x14ac:dyDescent="0.25">
      <c r="A196"/>
      <c r="B196"/>
      <c r="C196"/>
      <c r="D196"/>
      <c r="E196" s="144"/>
    </row>
    <row r="197" spans="1:5" ht="15" x14ac:dyDescent="0.25">
      <c r="A197"/>
      <c r="B197"/>
      <c r="C197"/>
      <c r="D197"/>
      <c r="E197" s="144"/>
    </row>
    <row r="198" spans="1:5" ht="15" x14ac:dyDescent="0.25">
      <c r="A198"/>
      <c r="B198"/>
      <c r="C198"/>
      <c r="D198"/>
      <c r="E198" s="144"/>
    </row>
    <row r="199" spans="1:5" ht="15" x14ac:dyDescent="0.25">
      <c r="A199"/>
      <c r="B199"/>
      <c r="C199"/>
      <c r="D199"/>
      <c r="E199" s="144"/>
    </row>
    <row r="200" spans="1:5" ht="15" x14ac:dyDescent="0.25">
      <c r="A200"/>
      <c r="B200"/>
      <c r="C200"/>
      <c r="D200"/>
      <c r="E200" s="144"/>
    </row>
    <row r="201" spans="1:5" ht="15" x14ac:dyDescent="0.25">
      <c r="A201"/>
      <c r="B201"/>
      <c r="C201"/>
      <c r="D201"/>
      <c r="E201" s="144"/>
    </row>
    <row r="202" spans="1:5" ht="15" x14ac:dyDescent="0.25">
      <c r="A202"/>
      <c r="B202"/>
      <c r="C202"/>
      <c r="D202"/>
      <c r="E202" s="144"/>
    </row>
    <row r="203" spans="1:5" ht="15" x14ac:dyDescent="0.25">
      <c r="A203"/>
      <c r="B203"/>
      <c r="C203"/>
      <c r="D203"/>
      <c r="E203" s="144"/>
    </row>
    <row r="204" spans="1:5" ht="15" x14ac:dyDescent="0.25">
      <c r="A204"/>
      <c r="B204"/>
      <c r="C204"/>
      <c r="D204"/>
      <c r="E204" s="144"/>
    </row>
    <row r="205" spans="1:5" ht="15" x14ac:dyDescent="0.25">
      <c r="A205"/>
      <c r="B205"/>
      <c r="C205"/>
      <c r="D205"/>
      <c r="E205" s="144"/>
    </row>
    <row r="206" spans="1:5" ht="15" x14ac:dyDescent="0.25">
      <c r="A206"/>
      <c r="B206"/>
      <c r="C206"/>
      <c r="D206"/>
      <c r="E206" s="144"/>
    </row>
    <row r="207" spans="1:5" ht="15" x14ac:dyDescent="0.25">
      <c r="A207"/>
      <c r="B207"/>
      <c r="C207"/>
      <c r="D207"/>
      <c r="E207" s="144"/>
    </row>
    <row r="208" spans="1:5" ht="15" x14ac:dyDescent="0.25">
      <c r="A208"/>
      <c r="B208"/>
      <c r="C208"/>
      <c r="D208"/>
      <c r="E208" s="144"/>
    </row>
    <row r="209" spans="1:5" ht="15" x14ac:dyDescent="0.25">
      <c r="A209"/>
      <c r="B209"/>
      <c r="C209"/>
      <c r="D209"/>
      <c r="E209" s="144"/>
    </row>
    <row r="210" spans="1:5" ht="15" x14ac:dyDescent="0.25">
      <c r="A210"/>
      <c r="B210"/>
      <c r="C210"/>
      <c r="D210"/>
      <c r="E210" s="144"/>
    </row>
    <row r="211" spans="1:5" ht="15" x14ac:dyDescent="0.25">
      <c r="A211"/>
      <c r="B211"/>
      <c r="C211"/>
      <c r="D211"/>
      <c r="E211" s="144"/>
    </row>
    <row r="212" spans="1:5" ht="15" x14ac:dyDescent="0.25">
      <c r="A212"/>
      <c r="B212"/>
      <c r="C212"/>
      <c r="D212"/>
      <c r="E212" s="144"/>
    </row>
    <row r="213" spans="1:5" ht="15" x14ac:dyDescent="0.25">
      <c r="A213"/>
      <c r="B213"/>
      <c r="C213"/>
      <c r="D213"/>
      <c r="E213" s="144"/>
    </row>
    <row r="214" spans="1:5" ht="15" x14ac:dyDescent="0.25">
      <c r="A214"/>
      <c r="B214"/>
      <c r="C214"/>
      <c r="D214"/>
      <c r="E214" s="144"/>
    </row>
    <row r="215" spans="1:5" ht="15" x14ac:dyDescent="0.25">
      <c r="A215"/>
      <c r="B215"/>
      <c r="C215"/>
      <c r="D215"/>
      <c r="E215" s="144"/>
    </row>
    <row r="216" spans="1:5" ht="15" x14ac:dyDescent="0.25">
      <c r="A216"/>
      <c r="B216"/>
      <c r="C216"/>
      <c r="D216"/>
      <c r="E216" s="144"/>
    </row>
    <row r="217" spans="1:5" ht="15" x14ac:dyDescent="0.25">
      <c r="A217"/>
      <c r="B217"/>
      <c r="C217"/>
      <c r="D217"/>
      <c r="E217" s="144"/>
    </row>
    <row r="218" spans="1:5" ht="15" x14ac:dyDescent="0.25">
      <c r="A218"/>
      <c r="B218"/>
      <c r="C218"/>
      <c r="D218"/>
      <c r="E218" s="144"/>
    </row>
    <row r="219" spans="1:5" ht="15" x14ac:dyDescent="0.25">
      <c r="A219"/>
      <c r="B219"/>
      <c r="C219"/>
      <c r="D219"/>
      <c r="E219" s="144"/>
    </row>
    <row r="220" spans="1:5" ht="15" x14ac:dyDescent="0.25">
      <c r="A220"/>
      <c r="B220"/>
      <c r="C220"/>
      <c r="D220"/>
      <c r="E220" s="144"/>
    </row>
    <row r="221" spans="1:5" ht="15" x14ac:dyDescent="0.25">
      <c r="A221"/>
      <c r="B221"/>
      <c r="C221"/>
      <c r="D221"/>
      <c r="E221" s="144"/>
    </row>
    <row r="222" spans="1:5" ht="15" x14ac:dyDescent="0.25">
      <c r="A222"/>
      <c r="B222"/>
      <c r="C222"/>
      <c r="D222"/>
      <c r="E222" s="144"/>
    </row>
    <row r="223" spans="1:5" ht="15" x14ac:dyDescent="0.25">
      <c r="A223"/>
      <c r="B223"/>
      <c r="C223"/>
      <c r="D223"/>
      <c r="E223" s="144"/>
    </row>
    <row r="224" spans="1:5" ht="15" x14ac:dyDescent="0.25">
      <c r="A224"/>
      <c r="B224"/>
      <c r="C224"/>
      <c r="D224"/>
      <c r="E224" s="144"/>
    </row>
    <row r="225" spans="1:5" ht="15" x14ac:dyDescent="0.25">
      <c r="A225"/>
      <c r="B225"/>
      <c r="C225"/>
      <c r="D225"/>
      <c r="E225" s="144"/>
    </row>
    <row r="226" spans="1:5" ht="15" x14ac:dyDescent="0.25">
      <c r="A226"/>
      <c r="B226"/>
      <c r="C226"/>
      <c r="D226"/>
      <c r="E226" s="144"/>
    </row>
    <row r="227" spans="1:5" ht="15" x14ac:dyDescent="0.25">
      <c r="A227"/>
      <c r="B227"/>
      <c r="C227"/>
      <c r="D227"/>
      <c r="E227" s="144"/>
    </row>
    <row r="228" spans="1:5" ht="15" x14ac:dyDescent="0.25">
      <c r="A228"/>
      <c r="B228"/>
      <c r="C228"/>
      <c r="D228"/>
      <c r="E228" s="144"/>
    </row>
    <row r="229" spans="1:5" ht="15" x14ac:dyDescent="0.25">
      <c r="A229"/>
      <c r="B229"/>
      <c r="C229"/>
      <c r="D229"/>
      <c r="E229" s="144"/>
    </row>
    <row r="230" spans="1:5" ht="15" x14ac:dyDescent="0.25">
      <c r="A230"/>
      <c r="B230"/>
      <c r="C230"/>
      <c r="D230"/>
      <c r="E230" s="144"/>
    </row>
    <row r="231" spans="1:5" ht="15" x14ac:dyDescent="0.25">
      <c r="A231"/>
      <c r="B231"/>
      <c r="C231"/>
      <c r="D231"/>
      <c r="E231" s="144"/>
    </row>
    <row r="232" spans="1:5" ht="15" x14ac:dyDescent="0.25">
      <c r="A232"/>
      <c r="B232"/>
      <c r="C232"/>
      <c r="D232"/>
      <c r="E232" s="144"/>
    </row>
    <row r="233" spans="1:5" ht="15" x14ac:dyDescent="0.25">
      <c r="A233"/>
      <c r="B233"/>
      <c r="C233"/>
      <c r="D233"/>
      <c r="E233" s="144"/>
    </row>
    <row r="234" spans="1:5" ht="15" x14ac:dyDescent="0.25">
      <c r="A234"/>
      <c r="B234"/>
      <c r="C234"/>
      <c r="D234"/>
      <c r="E234" s="144"/>
    </row>
    <row r="235" spans="1:5" ht="15" x14ac:dyDescent="0.25">
      <c r="A235"/>
      <c r="B235"/>
      <c r="C235"/>
      <c r="D235"/>
      <c r="E235" s="144"/>
    </row>
    <row r="236" spans="1:5" ht="15" x14ac:dyDescent="0.25">
      <c r="A236"/>
      <c r="B236"/>
      <c r="C236"/>
      <c r="D236"/>
      <c r="E236" s="144"/>
    </row>
    <row r="237" spans="1:5" ht="15" x14ac:dyDescent="0.25">
      <c r="A237"/>
      <c r="B237"/>
      <c r="C237"/>
      <c r="D237"/>
      <c r="E237" s="144"/>
    </row>
    <row r="238" spans="1:5" ht="15" x14ac:dyDescent="0.25">
      <c r="A238"/>
      <c r="B238"/>
      <c r="C238"/>
      <c r="D238"/>
      <c r="E238" s="144"/>
    </row>
    <row r="239" spans="1:5" ht="15" x14ac:dyDescent="0.25">
      <c r="A239"/>
      <c r="B239"/>
      <c r="C239"/>
      <c r="D239"/>
      <c r="E239" s="144"/>
    </row>
    <row r="240" spans="1:5" ht="15" x14ac:dyDescent="0.25">
      <c r="A240"/>
      <c r="B240"/>
      <c r="C240"/>
      <c r="D240"/>
      <c r="E240" s="144"/>
    </row>
    <row r="241" spans="1:5" ht="15" x14ac:dyDescent="0.25">
      <c r="A241"/>
      <c r="B241"/>
      <c r="C241"/>
      <c r="D241"/>
      <c r="E241" s="144"/>
    </row>
    <row r="242" spans="1:5" ht="15" x14ac:dyDescent="0.25">
      <c r="A242"/>
      <c r="B242"/>
      <c r="C242"/>
      <c r="D242"/>
      <c r="E242" s="144"/>
    </row>
    <row r="243" spans="1:5" ht="15" x14ac:dyDescent="0.25">
      <c r="A243"/>
      <c r="B243"/>
      <c r="C243"/>
      <c r="D243"/>
      <c r="E243" s="144"/>
    </row>
    <row r="244" spans="1:5" ht="15" x14ac:dyDescent="0.25">
      <c r="A244"/>
      <c r="B244" s="114"/>
      <c r="C244" s="114"/>
      <c r="D244" s="114"/>
      <c r="E244" s="170"/>
    </row>
    <row r="245" spans="1:5" ht="15" x14ac:dyDescent="0.25">
      <c r="A245"/>
      <c r="B245" s="114"/>
      <c r="C245" s="114"/>
      <c r="D245" s="114"/>
      <c r="E245" s="170"/>
    </row>
    <row r="246" spans="1:5" ht="15" x14ac:dyDescent="0.25">
      <c r="A246"/>
      <c r="B246" s="114"/>
      <c r="C246" s="114"/>
      <c r="D246" s="114"/>
      <c r="E246" s="170"/>
    </row>
    <row r="247" spans="1:5" ht="15" x14ac:dyDescent="0.25">
      <c r="A247"/>
      <c r="B247" s="114"/>
      <c r="C247" s="114"/>
      <c r="D247" s="114"/>
      <c r="E247" s="170"/>
    </row>
    <row r="248" spans="1:5" ht="15" x14ac:dyDescent="0.25">
      <c r="A248"/>
      <c r="B248" s="114"/>
      <c r="C248" s="114"/>
      <c r="D248" s="114"/>
      <c r="E248" s="170"/>
    </row>
    <row r="249" spans="1:5" ht="15" x14ac:dyDescent="0.25">
      <c r="A249" s="114"/>
      <c r="B249" s="114"/>
      <c r="C249" s="114"/>
      <c r="D249" s="114"/>
      <c r="E249" s="170"/>
    </row>
    <row r="250" spans="1:5" ht="15" x14ac:dyDescent="0.25">
      <c r="A250" s="114"/>
      <c r="B250" s="114"/>
      <c r="C250" s="114"/>
      <c r="D250" s="114"/>
      <c r="E250" s="170"/>
    </row>
    <row r="251" spans="1:5" ht="15" x14ac:dyDescent="0.25">
      <c r="A251" s="114"/>
      <c r="B251" s="114"/>
      <c r="C251" s="114"/>
      <c r="D251" s="114"/>
      <c r="E251" s="170"/>
    </row>
    <row r="252" spans="1:5" ht="15" x14ac:dyDescent="0.25">
      <c r="A252" s="114"/>
      <c r="B252" s="114"/>
      <c r="C252" s="114"/>
      <c r="D252" s="114"/>
      <c r="E252" s="170"/>
    </row>
    <row r="253" spans="1:5" ht="15" x14ac:dyDescent="0.25">
      <c r="A253" s="114"/>
      <c r="B253" s="114"/>
      <c r="C253" s="114"/>
      <c r="D253" s="114"/>
      <c r="E253" s="170"/>
    </row>
    <row r="254" spans="1:5" ht="15" x14ac:dyDescent="0.25">
      <c r="A254" s="114"/>
      <c r="B254" s="114"/>
      <c r="C254" s="114"/>
      <c r="D254" s="114"/>
      <c r="E254" s="170"/>
    </row>
    <row r="255" spans="1:5" ht="15" x14ac:dyDescent="0.25">
      <c r="A255" s="114"/>
      <c r="B255" s="114"/>
      <c r="C255" s="114"/>
      <c r="D255" s="114"/>
      <c r="E255" s="170"/>
    </row>
    <row r="256" spans="1:5" ht="15" x14ac:dyDescent="0.25">
      <c r="A256" s="114"/>
      <c r="B256" s="114"/>
      <c r="C256" s="114"/>
      <c r="D256" s="114"/>
      <c r="E256" s="170"/>
    </row>
    <row r="257" spans="1:5" ht="15" x14ac:dyDescent="0.25">
      <c r="A257" s="114"/>
      <c r="B257" s="114"/>
      <c r="C257" s="114"/>
      <c r="D257" s="114"/>
      <c r="E257" s="170"/>
    </row>
    <row r="258" spans="1:5" ht="15" x14ac:dyDescent="0.25">
      <c r="A258" s="114"/>
      <c r="B258" s="114"/>
      <c r="C258" s="114"/>
      <c r="D258" s="114"/>
      <c r="E258" s="170"/>
    </row>
    <row r="259" spans="1:5" ht="15" x14ac:dyDescent="0.25">
      <c r="A259" s="114"/>
      <c r="B259" s="114"/>
      <c r="C259" s="114"/>
      <c r="D259" s="114"/>
      <c r="E259" s="170"/>
    </row>
    <row r="260" spans="1:5" ht="15" x14ac:dyDescent="0.25">
      <c r="A260" s="114"/>
      <c r="B260" s="114"/>
      <c r="C260" s="114"/>
      <c r="D260" s="114"/>
      <c r="E260" s="170"/>
    </row>
    <row r="261" spans="1:5" ht="15" x14ac:dyDescent="0.25">
      <c r="A261" s="114"/>
      <c r="B261" s="114"/>
      <c r="C261" s="114"/>
      <c r="D261" s="114"/>
      <c r="E261" s="170"/>
    </row>
    <row r="262" spans="1:5" ht="15" x14ac:dyDescent="0.25">
      <c r="A262" s="114"/>
      <c r="B262" s="114"/>
      <c r="C262" s="114"/>
      <c r="D262" s="114"/>
      <c r="E262" s="170"/>
    </row>
    <row r="263" spans="1:5" ht="15" x14ac:dyDescent="0.25">
      <c r="A263" s="114"/>
      <c r="B263" s="114"/>
      <c r="C263" s="114"/>
      <c r="D263" s="114"/>
      <c r="E263" s="170"/>
    </row>
    <row r="264" spans="1:5" ht="15" x14ac:dyDescent="0.25">
      <c r="A264" s="114"/>
      <c r="B264" s="114"/>
      <c r="C264" s="114"/>
      <c r="D264" s="114"/>
      <c r="E264" s="170"/>
    </row>
    <row r="265" spans="1:5" ht="15" x14ac:dyDescent="0.25">
      <c r="A265" s="114"/>
      <c r="B265" s="114"/>
      <c r="C265" s="114"/>
      <c r="D265" s="114"/>
      <c r="E265" s="170"/>
    </row>
    <row r="266" spans="1:5" ht="15" x14ac:dyDescent="0.25">
      <c r="A266" s="114"/>
      <c r="B266" s="114"/>
      <c r="C266" s="114"/>
      <c r="D266" s="114"/>
      <c r="E266" s="170"/>
    </row>
    <row r="267" spans="1:5" ht="15" x14ac:dyDescent="0.25">
      <c r="A267" s="114"/>
      <c r="B267" s="114"/>
      <c r="C267" s="114"/>
      <c r="D267" s="114"/>
      <c r="E267" s="170"/>
    </row>
    <row r="268" spans="1:5" ht="15" x14ac:dyDescent="0.25">
      <c r="A268" s="114"/>
      <c r="B268" s="114"/>
      <c r="C268" s="114"/>
      <c r="D268" s="114"/>
      <c r="E268" s="170"/>
    </row>
    <row r="269" spans="1:5" ht="15" x14ac:dyDescent="0.25">
      <c r="A269" s="114"/>
      <c r="B269" s="114"/>
      <c r="C269" s="114"/>
      <c r="D269" s="114"/>
      <c r="E269" s="170"/>
    </row>
    <row r="270" spans="1:5" ht="15" x14ac:dyDescent="0.25">
      <c r="A270" s="114"/>
      <c r="B270" s="114"/>
      <c r="C270" s="114"/>
      <c r="D270" s="114"/>
      <c r="E270" s="170"/>
    </row>
    <row r="271" spans="1:5" ht="15" x14ac:dyDescent="0.25">
      <c r="A271" s="114"/>
      <c r="B271" s="114"/>
      <c r="C271" s="114"/>
      <c r="D271" s="114"/>
      <c r="E271" s="170"/>
    </row>
    <row r="272" spans="1:5" ht="15" x14ac:dyDescent="0.25">
      <c r="A272" s="114"/>
      <c r="B272" s="114"/>
      <c r="C272" s="114"/>
      <c r="D272" s="114"/>
      <c r="E272" s="170"/>
    </row>
    <row r="273" spans="1:5" ht="15" x14ac:dyDescent="0.25">
      <c r="A273" s="114"/>
      <c r="B273" s="114"/>
      <c r="C273" s="114"/>
      <c r="D273" s="114"/>
      <c r="E273" s="170"/>
    </row>
    <row r="274" spans="1:5" ht="15" x14ac:dyDescent="0.25">
      <c r="A274" s="114"/>
      <c r="B274" s="114"/>
      <c r="C274" s="114"/>
      <c r="D274" s="114"/>
      <c r="E274" s="170"/>
    </row>
    <row r="275" spans="1:5" ht="15" x14ac:dyDescent="0.25">
      <c r="A275" s="114"/>
      <c r="B275" s="114"/>
      <c r="C275" s="114"/>
      <c r="D275" s="114"/>
      <c r="E275" s="170"/>
    </row>
    <row r="276" spans="1:5" ht="15" x14ac:dyDescent="0.25">
      <c r="A276" s="114"/>
      <c r="B276" s="114"/>
      <c r="C276" s="114"/>
      <c r="D276" s="114"/>
      <c r="E276" s="170"/>
    </row>
    <row r="277" spans="1:5" ht="15" x14ac:dyDescent="0.25">
      <c r="A277" s="114"/>
      <c r="B277" s="114"/>
      <c r="C277" s="114"/>
      <c r="D277" s="114"/>
      <c r="E277" s="170"/>
    </row>
    <row r="278" spans="1:5" ht="15" x14ac:dyDescent="0.25">
      <c r="A278" s="114"/>
      <c r="B278" s="114"/>
      <c r="C278" s="114"/>
      <c r="D278" s="114"/>
      <c r="E278" s="170"/>
    </row>
    <row r="279" spans="1:5" ht="15" x14ac:dyDescent="0.25">
      <c r="A279" s="114"/>
      <c r="B279" s="114"/>
      <c r="C279" s="114"/>
      <c r="D279" s="114"/>
      <c r="E279" s="170"/>
    </row>
    <row r="280" spans="1:5" ht="15" x14ac:dyDescent="0.25">
      <c r="A280" s="114"/>
      <c r="B280" s="114"/>
      <c r="C280" s="114"/>
      <c r="D280" s="114"/>
      <c r="E280" s="170"/>
    </row>
    <row r="281" spans="1:5" ht="15" x14ac:dyDescent="0.25">
      <c r="A281" s="114"/>
      <c r="B281" s="114"/>
      <c r="C281" s="114"/>
      <c r="D281" s="114"/>
      <c r="E281" s="170"/>
    </row>
    <row r="282" spans="1:5" ht="15" x14ac:dyDescent="0.25">
      <c r="A282" s="114"/>
      <c r="B282" s="114"/>
      <c r="C282" s="114"/>
      <c r="D282" s="114"/>
      <c r="E282" s="170"/>
    </row>
  </sheetData>
  <sheetProtection algorithmName="SHA-512" hashValue="nCWXitWVTH0wFR5egr/qvQBgLQ4DiOrWLqjKe3CZc/Ix4OnzHoOQzA6o1YNak1yqNCsrXfcu52glnGT/SxL/HQ==" saltValue="6kx5nHmZaPa9xqPo0gLaLQ==" spinCount="100000" sheet="1" selectLockedCells="1" pivotTables="0" selectUnlockedCells="1"/>
  <mergeCells count="24">
    <mergeCell ref="M52:M53"/>
    <mergeCell ref="A52:A53"/>
    <mergeCell ref="B52:B53"/>
    <mergeCell ref="C52:C53"/>
    <mergeCell ref="D52:D53"/>
    <mergeCell ref="E52:E53"/>
    <mergeCell ref="F52:F53"/>
    <mergeCell ref="H52:H53"/>
    <mergeCell ref="I52:I53"/>
    <mergeCell ref="J52:J53"/>
    <mergeCell ref="K52:K53"/>
    <mergeCell ref="L52:L53"/>
    <mergeCell ref="M3:M4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</mergeCells>
  <pageMargins left="0" right="0" top="0" bottom="0" header="0.31496062992125984" footer="0.31496062992125984"/>
  <pageSetup paperSize="9" scale="93" fitToHeight="0" orientation="portrait"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M282"/>
  <sheetViews>
    <sheetView showGridLines="0" view="pageBreakPreview" zoomScaleNormal="100" zoomScaleSheetLayoutView="100" workbookViewId="0">
      <pane ySplit="26" topLeftCell="A63" activePane="bottomLeft" state="frozen"/>
      <selection pane="bottomLeft" activeCell="D76" sqref="D76"/>
    </sheetView>
  </sheetViews>
  <sheetFormatPr defaultColWidth="8.85546875" defaultRowHeight="12" x14ac:dyDescent="0.2"/>
  <cols>
    <col min="1" max="1" width="60.7109375" style="61" customWidth="1"/>
    <col min="2" max="2" width="13.7109375" style="81" customWidth="1"/>
    <col min="3" max="3" width="14.7109375" style="81" customWidth="1"/>
    <col min="4" max="4" width="13.7109375" style="81" customWidth="1"/>
    <col min="5" max="5" width="15.85546875" style="81" customWidth="1"/>
    <col min="6" max="6" width="17.28515625" style="61" customWidth="1"/>
    <col min="7" max="7" width="9.7109375" style="61" customWidth="1"/>
    <col min="8" max="8" width="8.85546875" style="61" customWidth="1"/>
    <col min="9" max="9" width="10.85546875" style="61" customWidth="1"/>
    <col min="10" max="10" width="14.42578125" style="61" customWidth="1"/>
    <col min="11" max="11" width="13" style="61" customWidth="1"/>
    <col min="12" max="12" width="11.85546875" style="61" bestFit="1" customWidth="1"/>
    <col min="13" max="13" width="12.140625" style="61" customWidth="1"/>
    <col min="14" max="16384" width="8.85546875" style="61"/>
  </cols>
  <sheetData>
    <row r="1" spans="1:13" x14ac:dyDescent="0.2">
      <c r="A1" s="65" t="s">
        <v>354</v>
      </c>
      <c r="B1" s="65"/>
      <c r="C1" s="65"/>
      <c r="D1" s="65"/>
      <c r="E1" s="65"/>
      <c r="F1" s="65"/>
      <c r="G1" s="76"/>
      <c r="H1" s="76"/>
      <c r="I1" s="76"/>
      <c r="J1" s="76"/>
      <c r="K1" s="76"/>
      <c r="L1" s="76"/>
    </row>
    <row r="2" spans="1:13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33" customHeight="1" x14ac:dyDescent="0.2">
      <c r="A3" s="447" t="s">
        <v>331</v>
      </c>
      <c r="B3" s="439" t="s">
        <v>356</v>
      </c>
      <c r="C3" s="439" t="s">
        <v>357</v>
      </c>
      <c r="D3" s="439" t="s">
        <v>358</v>
      </c>
      <c r="E3" s="439" t="s">
        <v>342</v>
      </c>
      <c r="F3" s="439" t="s">
        <v>359</v>
      </c>
      <c r="G3" s="330"/>
      <c r="H3" s="444"/>
      <c r="I3" s="444"/>
      <c r="J3" s="444"/>
      <c r="K3" s="444"/>
      <c r="L3" s="444"/>
      <c r="M3" s="444"/>
    </row>
    <row r="4" spans="1:13" x14ac:dyDescent="0.2">
      <c r="A4" s="448"/>
      <c r="B4" s="440" t="s">
        <v>287</v>
      </c>
      <c r="C4" s="440"/>
      <c r="D4" s="440"/>
      <c r="E4" s="440"/>
      <c r="F4" s="440"/>
      <c r="G4" s="324"/>
      <c r="H4" s="444"/>
      <c r="I4" s="444"/>
      <c r="J4" s="444"/>
      <c r="K4" s="444"/>
      <c r="L4" s="444"/>
      <c r="M4" s="444"/>
    </row>
    <row r="5" spans="1:13" x14ac:dyDescent="0.2">
      <c r="A5" s="323">
        <v>1</v>
      </c>
      <c r="B5" s="268" t="s">
        <v>291</v>
      </c>
      <c r="C5" s="268" t="s">
        <v>292</v>
      </c>
      <c r="D5" s="268" t="s">
        <v>293</v>
      </c>
      <c r="E5" s="268" t="s">
        <v>325</v>
      </c>
      <c r="F5" s="268" t="s">
        <v>340</v>
      </c>
      <c r="G5" s="325"/>
      <c r="H5" s="325"/>
      <c r="I5" s="325"/>
      <c r="J5" s="325"/>
      <c r="K5" s="325"/>
      <c r="L5" s="325"/>
      <c r="M5" s="325"/>
    </row>
    <row r="6" spans="1:13" hidden="1" x14ac:dyDescent="0.2">
      <c r="A6" s="336"/>
      <c r="B6" s="337"/>
      <c r="C6" s="337"/>
      <c r="D6" s="337"/>
      <c r="E6" s="337"/>
      <c r="F6" s="337"/>
      <c r="G6" s="325"/>
      <c r="H6" s="325"/>
      <c r="I6" s="325"/>
      <c r="J6" s="325"/>
      <c r="K6" s="325"/>
      <c r="L6" s="325"/>
      <c r="M6" s="325"/>
    </row>
    <row r="7" spans="1:13" hidden="1" x14ac:dyDescent="0.2">
      <c r="A7" s="336"/>
      <c r="B7" s="337"/>
      <c r="C7" s="337"/>
      <c r="D7" s="337"/>
      <c r="E7" s="337"/>
      <c r="F7" s="337"/>
      <c r="G7" s="325"/>
      <c r="H7" s="325"/>
      <c r="I7" s="325"/>
      <c r="J7" s="325"/>
      <c r="K7" s="325"/>
      <c r="L7" s="325"/>
      <c r="M7" s="325"/>
    </row>
    <row r="8" spans="1:13" hidden="1" x14ac:dyDescent="0.2">
      <c r="A8" s="336"/>
      <c r="B8" s="337"/>
      <c r="C8" s="337"/>
      <c r="D8" s="337"/>
      <c r="E8" s="337"/>
      <c r="F8" s="337"/>
      <c r="G8" s="325"/>
      <c r="H8" s="325"/>
      <c r="I8" s="325"/>
      <c r="J8" s="325"/>
      <c r="K8" s="325"/>
      <c r="L8" s="325"/>
      <c r="M8" s="325"/>
    </row>
    <row r="9" spans="1:13" hidden="1" x14ac:dyDescent="0.2">
      <c r="A9" s="336"/>
      <c r="B9" s="337"/>
      <c r="C9" s="337"/>
      <c r="D9" s="337"/>
      <c r="E9" s="337"/>
      <c r="F9" s="337"/>
      <c r="G9" s="325"/>
      <c r="H9" s="325"/>
      <c r="I9" s="325"/>
      <c r="J9" s="325"/>
      <c r="K9" s="325"/>
      <c r="L9" s="325"/>
      <c r="M9" s="325"/>
    </row>
    <row r="10" spans="1:13" hidden="1" x14ac:dyDescent="0.2">
      <c r="A10" s="336"/>
      <c r="B10" s="337"/>
      <c r="C10" s="337"/>
      <c r="D10" s="337"/>
      <c r="E10" s="337"/>
      <c r="F10" s="337"/>
      <c r="G10" s="325"/>
      <c r="H10" s="325"/>
      <c r="I10" s="325"/>
      <c r="J10" s="325"/>
      <c r="K10" s="325"/>
      <c r="L10" s="325"/>
      <c r="M10" s="325"/>
    </row>
    <row r="11" spans="1:13" hidden="1" x14ac:dyDescent="0.2">
      <c r="A11" s="336"/>
      <c r="B11" s="337"/>
      <c r="C11" s="337"/>
      <c r="D11" s="337"/>
      <c r="E11" s="337"/>
      <c r="F11" s="337"/>
      <c r="G11" s="325"/>
      <c r="H11" s="325"/>
      <c r="I11" s="325"/>
      <c r="J11" s="325"/>
      <c r="K11" s="325"/>
      <c r="L11" s="325"/>
      <c r="M11" s="325"/>
    </row>
    <row r="12" spans="1:13" hidden="1" x14ac:dyDescent="0.2">
      <c r="A12" s="336"/>
      <c r="B12" s="337"/>
      <c r="C12" s="337"/>
      <c r="D12" s="337"/>
      <c r="E12" s="337"/>
      <c r="F12" s="337"/>
      <c r="G12" s="325"/>
      <c r="H12" s="325"/>
      <c r="I12" s="325"/>
      <c r="J12" s="325"/>
      <c r="K12" s="325"/>
      <c r="L12" s="325"/>
      <c r="M12" s="325"/>
    </row>
    <row r="13" spans="1:13" hidden="1" x14ac:dyDescent="0.2">
      <c r="A13" s="336"/>
      <c r="B13" s="337"/>
      <c r="C13" s="337"/>
      <c r="D13" s="337"/>
      <c r="E13" s="337"/>
      <c r="F13" s="337"/>
      <c r="G13" s="325"/>
      <c r="H13" s="325"/>
      <c r="I13" s="325"/>
      <c r="J13" s="325"/>
      <c r="K13" s="325"/>
      <c r="L13" s="325"/>
      <c r="M13" s="325"/>
    </row>
    <row r="14" spans="1:13" hidden="1" x14ac:dyDescent="0.2">
      <c r="A14" s="336"/>
      <c r="B14" s="337"/>
      <c r="C14" s="337"/>
      <c r="D14" s="337"/>
      <c r="E14" s="337"/>
      <c r="F14" s="337"/>
      <c r="G14" s="325"/>
      <c r="H14" s="325"/>
      <c r="I14" s="325"/>
      <c r="J14" s="325"/>
      <c r="K14" s="325"/>
      <c r="L14" s="325"/>
      <c r="M14" s="325"/>
    </row>
    <row r="15" spans="1:13" hidden="1" x14ac:dyDescent="0.2">
      <c r="A15" s="336"/>
      <c r="B15" s="337"/>
      <c r="C15" s="337"/>
      <c r="D15" s="337"/>
      <c r="E15" s="337"/>
      <c r="F15" s="337"/>
      <c r="G15" s="325"/>
      <c r="H15" s="325"/>
      <c r="I15" s="325"/>
      <c r="J15" s="325"/>
      <c r="K15" s="325"/>
      <c r="L15" s="325"/>
      <c r="M15" s="325"/>
    </row>
    <row r="16" spans="1:13" hidden="1" x14ac:dyDescent="0.2">
      <c r="A16" s="336"/>
      <c r="B16" s="337"/>
      <c r="C16" s="337"/>
      <c r="D16" s="337"/>
      <c r="E16" s="337"/>
      <c r="F16" s="337"/>
      <c r="G16" s="325"/>
      <c r="H16" s="325"/>
      <c r="I16" s="325"/>
      <c r="J16" s="325"/>
      <c r="K16" s="325"/>
      <c r="L16" s="325"/>
      <c r="M16" s="325"/>
    </row>
    <row r="17" spans="1:13" hidden="1" x14ac:dyDescent="0.2">
      <c r="A17" s="336"/>
      <c r="B17" s="337"/>
      <c r="C17" s="337"/>
      <c r="D17" s="337"/>
      <c r="E17" s="337"/>
      <c r="F17" s="337"/>
      <c r="G17" s="325"/>
      <c r="H17" s="325"/>
      <c r="I17" s="325"/>
      <c r="J17" s="325"/>
      <c r="K17" s="325"/>
      <c r="L17" s="325"/>
      <c r="M17" s="325"/>
    </row>
    <row r="18" spans="1:13" hidden="1" x14ac:dyDescent="0.2">
      <c r="A18" s="336"/>
      <c r="B18" s="337"/>
      <c r="C18" s="337"/>
      <c r="D18" s="337"/>
      <c r="E18" s="337"/>
      <c r="F18" s="337"/>
      <c r="G18" s="325"/>
      <c r="H18" s="325"/>
      <c r="I18" s="325"/>
      <c r="J18" s="325"/>
      <c r="K18" s="325"/>
      <c r="L18" s="325"/>
      <c r="M18" s="325"/>
    </row>
    <row r="19" spans="1:13" hidden="1" x14ac:dyDescent="0.2">
      <c r="A19" s="336"/>
      <c r="B19" s="337"/>
      <c r="C19" s="337"/>
      <c r="D19" s="337"/>
      <c r="E19" s="337"/>
      <c r="F19" s="337"/>
      <c r="G19" s="325"/>
      <c r="H19" s="325"/>
      <c r="I19" s="325"/>
      <c r="J19" s="325"/>
      <c r="K19" s="325"/>
      <c r="L19" s="325"/>
      <c r="M19" s="325"/>
    </row>
    <row r="20" spans="1:13" hidden="1" x14ac:dyDescent="0.2">
      <c r="A20" s="336"/>
      <c r="B20" s="337"/>
      <c r="C20" s="337"/>
      <c r="D20" s="337"/>
      <c r="E20" s="337"/>
      <c r="F20" s="337"/>
      <c r="G20" s="325"/>
      <c r="H20" s="325"/>
      <c r="I20" s="325"/>
      <c r="J20" s="325"/>
      <c r="K20" s="325"/>
      <c r="L20" s="325"/>
      <c r="M20" s="325"/>
    </row>
    <row r="21" spans="1:13" hidden="1" x14ac:dyDescent="0.2">
      <c r="A21" s="336"/>
      <c r="B21" s="337"/>
      <c r="C21" s="337"/>
      <c r="D21" s="337"/>
      <c r="E21" s="337"/>
      <c r="F21" s="337"/>
      <c r="G21" s="325"/>
      <c r="H21" s="325"/>
      <c r="I21" s="325"/>
      <c r="J21" s="325"/>
      <c r="K21" s="325"/>
      <c r="L21" s="325"/>
      <c r="M21" s="325"/>
    </row>
    <row r="22" spans="1:13" hidden="1" x14ac:dyDescent="0.2">
      <c r="A22" s="65"/>
      <c r="B22" s="65"/>
      <c r="C22" s="65"/>
      <c r="D22" s="65"/>
      <c r="E22" s="126"/>
    </row>
    <row r="23" spans="1:13" hidden="1" x14ac:dyDescent="0.2">
      <c r="A23" s="64"/>
      <c r="B23" s="127"/>
      <c r="C23" s="127"/>
      <c r="D23" s="127"/>
      <c r="E23" s="127"/>
    </row>
    <row r="24" spans="1:13" ht="15" hidden="1" x14ac:dyDescent="0.25">
      <c r="A24" s="83" t="s">
        <v>253</v>
      </c>
      <c r="B24" s="82" t="s" vm="1">
        <v>254</v>
      </c>
      <c r="C24" s="144"/>
      <c r="D24" s="144"/>
      <c r="E24" s="144"/>
    </row>
    <row r="25" spans="1:13" ht="15" hidden="1" x14ac:dyDescent="0.25">
      <c r="A25"/>
      <c r="B25" s="144"/>
      <c r="C25" s="144"/>
      <c r="D25" s="144"/>
      <c r="E25" s="144"/>
    </row>
    <row r="26" spans="1:13" ht="15" hidden="1" x14ac:dyDescent="0.25">
      <c r="A26" s="352" t="s">
        <v>274</v>
      </c>
      <c r="B26" s="82" t="s">
        <v>387</v>
      </c>
      <c r="C26" s="82" t="s">
        <v>388</v>
      </c>
      <c r="D26" s="82" t="s">
        <v>389</v>
      </c>
      <c r="E26" s="82" t="s">
        <v>390</v>
      </c>
      <c r="F26" s="82" t="s">
        <v>391</v>
      </c>
      <c r="G26"/>
      <c r="H26"/>
      <c r="I26"/>
      <c r="J26"/>
      <c r="K26"/>
      <c r="L26"/>
      <c r="M26"/>
    </row>
    <row r="27" spans="1:13" ht="15" x14ac:dyDescent="0.25">
      <c r="A27" s="156" t="s">
        <v>2</v>
      </c>
      <c r="B27" s="172">
        <v>11062318.020000003</v>
      </c>
      <c r="C27" s="172">
        <v>19282366</v>
      </c>
      <c r="D27" s="172">
        <v>15235879</v>
      </c>
      <c r="E27" s="172">
        <v>16987905</v>
      </c>
      <c r="F27" s="172">
        <v>16422360</v>
      </c>
      <c r="G27"/>
      <c r="H27"/>
      <c r="I27"/>
      <c r="J27"/>
      <c r="K27"/>
      <c r="L27"/>
      <c r="M27"/>
    </row>
    <row r="28" spans="1:13" ht="15" x14ac:dyDescent="0.25">
      <c r="A28" s="157" t="s">
        <v>3553</v>
      </c>
      <c r="B28" s="172">
        <v>11062318.020000003</v>
      </c>
      <c r="C28" s="172">
        <v>19282366</v>
      </c>
      <c r="D28" s="172">
        <v>15235879</v>
      </c>
      <c r="E28" s="172">
        <v>16987905</v>
      </c>
      <c r="F28" s="172">
        <v>16422360</v>
      </c>
      <c r="G28"/>
      <c r="H28"/>
      <c r="I28"/>
      <c r="J28"/>
      <c r="K28"/>
      <c r="L28"/>
      <c r="M28"/>
    </row>
    <row r="29" spans="1:13" ht="15" x14ac:dyDescent="0.25">
      <c r="A29" s="158" t="s">
        <v>4</v>
      </c>
      <c r="B29" s="172">
        <v>11062318.020000003</v>
      </c>
      <c r="C29" s="172">
        <v>19282366</v>
      </c>
      <c r="D29" s="172">
        <v>15235879</v>
      </c>
      <c r="E29" s="172">
        <v>16987905</v>
      </c>
      <c r="F29" s="172">
        <v>16422360</v>
      </c>
      <c r="G29"/>
      <c r="H29"/>
      <c r="I29"/>
      <c r="J29"/>
      <c r="K29"/>
      <c r="L29"/>
      <c r="M29"/>
    </row>
    <row r="30" spans="1:13" ht="15" x14ac:dyDescent="0.25">
      <c r="A30" s="159" t="s">
        <v>28</v>
      </c>
      <c r="B30" s="172">
        <v>11062318.020000003</v>
      </c>
      <c r="C30" s="172">
        <v>19282366</v>
      </c>
      <c r="D30" s="172">
        <v>15235879</v>
      </c>
      <c r="E30" s="172">
        <v>16987905</v>
      </c>
      <c r="F30" s="172">
        <v>16422360</v>
      </c>
      <c r="G30"/>
      <c r="H30"/>
      <c r="I30"/>
      <c r="J30"/>
      <c r="K30"/>
      <c r="L30"/>
      <c r="M30"/>
    </row>
    <row r="31" spans="1:13" ht="15" x14ac:dyDescent="0.25">
      <c r="A31" s="388" t="s">
        <v>3562</v>
      </c>
      <c r="B31" s="389">
        <v>10570142.950000003</v>
      </c>
      <c r="C31" s="389">
        <v>14637366</v>
      </c>
      <c r="D31" s="389">
        <v>15161125</v>
      </c>
      <c r="E31" s="389">
        <v>16975905</v>
      </c>
      <c r="F31" s="389">
        <v>16410360</v>
      </c>
      <c r="G31"/>
      <c r="H31"/>
      <c r="I31"/>
      <c r="J31"/>
      <c r="K31"/>
      <c r="L31"/>
      <c r="M31"/>
    </row>
    <row r="32" spans="1:13" ht="15" x14ac:dyDescent="0.25">
      <c r="A32" s="388" t="s">
        <v>3563</v>
      </c>
      <c r="B32" s="389">
        <v>134458.07999999999</v>
      </c>
      <c r="C32" s="389">
        <v>10000</v>
      </c>
      <c r="D32" s="389">
        <v>74754</v>
      </c>
      <c r="E32" s="389">
        <v>12000</v>
      </c>
      <c r="F32" s="389">
        <v>12000</v>
      </c>
      <c r="G32"/>
      <c r="H32"/>
      <c r="I32"/>
      <c r="J32"/>
      <c r="K32"/>
      <c r="L32"/>
      <c r="M32"/>
    </row>
    <row r="33" spans="1:13" ht="15" x14ac:dyDescent="0.25">
      <c r="A33" s="388" t="s">
        <v>3564</v>
      </c>
      <c r="B33" s="389">
        <v>357716.99</v>
      </c>
      <c r="C33" s="389"/>
      <c r="D33" s="389"/>
      <c r="E33" s="389"/>
      <c r="F33" s="389"/>
      <c r="G33"/>
      <c r="H33"/>
      <c r="I33"/>
      <c r="J33"/>
      <c r="K33"/>
      <c r="L33"/>
      <c r="M33"/>
    </row>
    <row r="34" spans="1:13" ht="15" x14ac:dyDescent="0.25">
      <c r="A34" s="429" t="s">
        <v>3572</v>
      </c>
      <c r="B34" s="173"/>
      <c r="C34" s="173">
        <v>4635000</v>
      </c>
      <c r="D34" s="173"/>
      <c r="E34" s="173"/>
      <c r="F34" s="173"/>
      <c r="G34"/>
      <c r="H34"/>
      <c r="I34"/>
      <c r="J34"/>
      <c r="K34"/>
      <c r="L34"/>
      <c r="M34"/>
    </row>
    <row r="35" spans="1:13" ht="15" x14ac:dyDescent="0.25">
      <c r="A35"/>
      <c r="B35"/>
      <c r="C35"/>
      <c r="D35"/>
      <c r="E35"/>
      <c r="F35"/>
    </row>
    <row r="36" spans="1:13" ht="15" hidden="1" x14ac:dyDescent="0.25">
      <c r="A36"/>
      <c r="B36"/>
      <c r="C36"/>
      <c r="D36"/>
      <c r="E36"/>
      <c r="F36"/>
    </row>
    <row r="37" spans="1:13" ht="15" hidden="1" x14ac:dyDescent="0.25">
      <c r="A37"/>
      <c r="B37"/>
      <c r="C37"/>
      <c r="D37"/>
      <c r="E37"/>
      <c r="F37"/>
    </row>
    <row r="38" spans="1:13" ht="15" hidden="1" x14ac:dyDescent="0.25">
      <c r="A38"/>
      <c r="B38"/>
      <c r="C38"/>
      <c r="D38"/>
      <c r="E38"/>
      <c r="F38"/>
    </row>
    <row r="39" spans="1:13" ht="15" hidden="1" x14ac:dyDescent="0.25">
      <c r="A39"/>
      <c r="B39"/>
      <c r="C39"/>
      <c r="D39"/>
      <c r="E39"/>
      <c r="F39"/>
    </row>
    <row r="40" spans="1:13" hidden="1" x14ac:dyDescent="0.2">
      <c r="A40" s="65"/>
      <c r="B40" s="65"/>
      <c r="C40" s="65"/>
      <c r="D40" s="65"/>
      <c r="E40" s="126"/>
    </row>
    <row r="41" spans="1:13" hidden="1" x14ac:dyDescent="0.2">
      <c r="A41" s="65"/>
      <c r="B41" s="65"/>
      <c r="C41" s="65"/>
      <c r="D41" s="65"/>
      <c r="E41" s="126"/>
    </row>
    <row r="42" spans="1:13" hidden="1" x14ac:dyDescent="0.2">
      <c r="A42" s="65"/>
      <c r="B42" s="65"/>
      <c r="C42" s="65"/>
      <c r="D42" s="65"/>
      <c r="E42" s="126"/>
    </row>
    <row r="43" spans="1:13" hidden="1" x14ac:dyDescent="0.2">
      <c r="A43" s="65"/>
      <c r="B43" s="65"/>
      <c r="C43" s="65"/>
      <c r="D43" s="65"/>
      <c r="E43" s="126"/>
    </row>
    <row r="44" spans="1:13" hidden="1" x14ac:dyDescent="0.2">
      <c r="A44" s="65"/>
      <c r="B44" s="65"/>
      <c r="C44" s="65"/>
      <c r="D44" s="65"/>
      <c r="E44" s="126"/>
    </row>
    <row r="45" spans="1:13" hidden="1" x14ac:dyDescent="0.2">
      <c r="A45" s="65"/>
      <c r="B45" s="65"/>
      <c r="C45" s="65"/>
      <c r="D45" s="65"/>
      <c r="E45" s="126"/>
    </row>
    <row r="46" spans="1:13" hidden="1" x14ac:dyDescent="0.2">
      <c r="A46" s="65"/>
      <c r="B46" s="65"/>
      <c r="C46" s="65"/>
      <c r="D46" s="65"/>
      <c r="E46" s="126"/>
    </row>
    <row r="47" spans="1:13" hidden="1" x14ac:dyDescent="0.2">
      <c r="A47" s="65"/>
      <c r="B47" s="65"/>
      <c r="C47" s="65"/>
      <c r="D47" s="65"/>
      <c r="E47" s="126"/>
    </row>
    <row r="48" spans="1:13" hidden="1" x14ac:dyDescent="0.2">
      <c r="A48" s="65"/>
      <c r="B48" s="65"/>
      <c r="C48" s="65"/>
      <c r="D48" s="65"/>
      <c r="E48" s="126"/>
    </row>
    <row r="49" spans="1:13" hidden="1" x14ac:dyDescent="0.2">
      <c r="A49" s="65"/>
      <c r="B49" s="65"/>
      <c r="C49" s="65"/>
      <c r="D49" s="65"/>
      <c r="E49" s="126"/>
    </row>
    <row r="50" spans="1:13" hidden="1" x14ac:dyDescent="0.2">
      <c r="A50" s="65"/>
      <c r="B50" s="65"/>
      <c r="C50" s="65"/>
      <c r="D50" s="65"/>
      <c r="E50" s="126"/>
    </row>
    <row r="51" spans="1:13" hidden="1" x14ac:dyDescent="0.2">
      <c r="A51" s="65"/>
      <c r="B51" s="65"/>
      <c r="C51" s="65"/>
      <c r="D51" s="65"/>
      <c r="E51" s="126"/>
    </row>
    <row r="52" spans="1:13" ht="31.5" customHeight="1" x14ac:dyDescent="0.2">
      <c r="A52" s="447" t="s">
        <v>332</v>
      </c>
      <c r="B52" s="439" t="s">
        <v>356</v>
      </c>
      <c r="C52" s="439" t="s">
        <v>357</v>
      </c>
      <c r="D52" s="439" t="s">
        <v>358</v>
      </c>
      <c r="E52" s="439" t="s">
        <v>342</v>
      </c>
      <c r="F52" s="439" t="s">
        <v>359</v>
      </c>
      <c r="G52" s="330"/>
      <c r="H52" s="444"/>
      <c r="I52" s="444"/>
      <c r="J52" s="444"/>
      <c r="K52" s="444"/>
      <c r="L52" s="444"/>
      <c r="M52" s="444"/>
    </row>
    <row r="53" spans="1:13" x14ac:dyDescent="0.2">
      <c r="A53" s="448"/>
      <c r="B53" s="440" t="s">
        <v>287</v>
      </c>
      <c r="C53" s="440"/>
      <c r="D53" s="440"/>
      <c r="E53" s="440"/>
      <c r="F53" s="440"/>
      <c r="G53" s="324"/>
      <c r="H53" s="444"/>
      <c r="I53" s="444"/>
      <c r="J53" s="444"/>
      <c r="K53" s="444"/>
      <c r="L53" s="444"/>
      <c r="M53" s="444"/>
    </row>
    <row r="54" spans="1:13" x14ac:dyDescent="0.2">
      <c r="A54" s="323">
        <v>1</v>
      </c>
      <c r="B54" s="268" t="s">
        <v>291</v>
      </c>
      <c r="C54" s="268" t="s">
        <v>292</v>
      </c>
      <c r="D54" s="268" t="s">
        <v>293</v>
      </c>
      <c r="E54" s="268" t="s">
        <v>325</v>
      </c>
      <c r="F54" s="268" t="s">
        <v>340</v>
      </c>
      <c r="G54" s="325"/>
      <c r="H54" s="325"/>
      <c r="I54" s="325"/>
      <c r="J54" s="325"/>
      <c r="K54" s="325"/>
      <c r="L54" s="325"/>
      <c r="M54" s="325"/>
    </row>
    <row r="55" spans="1:13" ht="15" hidden="1" x14ac:dyDescent="0.25">
      <c r="A55"/>
      <c r="B55" s="65"/>
      <c r="C55" s="65"/>
      <c r="D55" s="65"/>
      <c r="E55" s="126"/>
    </row>
    <row r="56" spans="1:13" ht="15" hidden="1" x14ac:dyDescent="0.25">
      <c r="A56"/>
      <c r="B56"/>
      <c r="C56"/>
      <c r="D56"/>
      <c r="E56" s="144"/>
    </row>
    <row r="57" spans="1:13" ht="15" hidden="1" x14ac:dyDescent="0.25">
      <c r="A57" s="83" t="s">
        <v>253</v>
      </c>
      <c r="B57" s="82" t="s" vm="1">
        <v>254</v>
      </c>
      <c r="C57"/>
      <c r="D57"/>
      <c r="E57" s="144"/>
    </row>
    <row r="58" spans="1:13" ht="15" hidden="1" x14ac:dyDescent="0.25">
      <c r="A58"/>
      <c r="B58"/>
      <c r="C58"/>
      <c r="D58"/>
      <c r="E58" s="144"/>
    </row>
    <row r="59" spans="1:13" ht="15" hidden="1" x14ac:dyDescent="0.25">
      <c r="A59" s="146" t="s">
        <v>274</v>
      </c>
      <c r="B59" s="82" t="s">
        <v>387</v>
      </c>
      <c r="C59" s="82" t="s">
        <v>388</v>
      </c>
      <c r="D59" s="82" t="s">
        <v>389</v>
      </c>
      <c r="E59" s="82" t="s">
        <v>390</v>
      </c>
      <c r="F59" s="82" t="s">
        <v>391</v>
      </c>
      <c r="G59"/>
      <c r="H59"/>
      <c r="I59"/>
      <c r="J59"/>
      <c r="K59"/>
      <c r="L59"/>
      <c r="M59"/>
    </row>
    <row r="60" spans="1:13" ht="15" x14ac:dyDescent="0.25">
      <c r="A60" s="149" t="s">
        <v>2</v>
      </c>
      <c r="B60" s="150">
        <v>11062318.020000003</v>
      </c>
      <c r="C60" s="150">
        <v>19282366</v>
      </c>
      <c r="D60" s="150">
        <v>15235879</v>
      </c>
      <c r="E60" s="150">
        <v>16987905</v>
      </c>
      <c r="F60" s="150">
        <v>16422360</v>
      </c>
      <c r="G60"/>
      <c r="H60"/>
      <c r="I60"/>
      <c r="J60"/>
      <c r="K60"/>
      <c r="L60"/>
      <c r="M60"/>
    </row>
    <row r="61" spans="1:13" ht="15" x14ac:dyDescent="0.25">
      <c r="A61" s="152" t="s">
        <v>3553</v>
      </c>
      <c r="B61" s="150">
        <v>11062318.020000003</v>
      </c>
      <c r="C61" s="150">
        <v>19282366</v>
      </c>
      <c r="D61" s="150">
        <v>15235879</v>
      </c>
      <c r="E61" s="150">
        <v>16987905</v>
      </c>
      <c r="F61" s="150">
        <v>16422360</v>
      </c>
      <c r="G61"/>
      <c r="H61"/>
      <c r="I61"/>
      <c r="J61"/>
      <c r="K61"/>
      <c r="L61"/>
      <c r="M61"/>
    </row>
    <row r="62" spans="1:13" ht="15" x14ac:dyDescent="0.25">
      <c r="A62" s="153" t="s">
        <v>4</v>
      </c>
      <c r="B62" s="150">
        <v>11062318.020000003</v>
      </c>
      <c r="C62" s="150">
        <v>19282366</v>
      </c>
      <c r="D62" s="150">
        <v>15235879</v>
      </c>
      <c r="E62" s="150">
        <v>16987905</v>
      </c>
      <c r="F62" s="150">
        <v>16422360</v>
      </c>
      <c r="G62"/>
      <c r="H62"/>
      <c r="I62"/>
      <c r="J62"/>
      <c r="K62"/>
      <c r="L62"/>
      <c r="M62"/>
    </row>
    <row r="63" spans="1:13" ht="15" x14ac:dyDescent="0.25">
      <c r="A63" s="154" t="s">
        <v>28</v>
      </c>
      <c r="B63" s="150">
        <v>11062318.020000003</v>
      </c>
      <c r="C63" s="150">
        <v>19282366</v>
      </c>
      <c r="D63" s="150">
        <v>15235879</v>
      </c>
      <c r="E63" s="150">
        <v>16987905</v>
      </c>
      <c r="F63" s="150">
        <v>16422360</v>
      </c>
      <c r="G63"/>
      <c r="H63"/>
      <c r="I63"/>
      <c r="J63"/>
      <c r="K63"/>
      <c r="L63"/>
      <c r="M63"/>
    </row>
    <row r="64" spans="1:13" ht="15" x14ac:dyDescent="0.25">
      <c r="A64" s="163" t="s">
        <v>278</v>
      </c>
      <c r="B64" s="166">
        <v>10608072.58</v>
      </c>
      <c r="C64" s="166">
        <v>18812560</v>
      </c>
      <c r="D64" s="166">
        <v>14656429</v>
      </c>
      <c r="E64" s="166">
        <v>16447405</v>
      </c>
      <c r="F64" s="166">
        <v>15594460</v>
      </c>
      <c r="G64"/>
      <c r="H64"/>
      <c r="I64"/>
      <c r="J64"/>
      <c r="K64"/>
      <c r="L64"/>
      <c r="M64"/>
    </row>
    <row r="65" spans="1:13" ht="15" x14ac:dyDescent="0.25">
      <c r="A65" s="378" t="s">
        <v>3562</v>
      </c>
      <c r="B65" s="372">
        <v>10115897.51</v>
      </c>
      <c r="C65" s="372">
        <v>14167560</v>
      </c>
      <c r="D65" s="372">
        <v>14581675</v>
      </c>
      <c r="E65" s="372">
        <v>16435405</v>
      </c>
      <c r="F65" s="372">
        <v>15582460</v>
      </c>
      <c r="G65"/>
      <c r="H65"/>
      <c r="I65"/>
      <c r="J65"/>
      <c r="K65"/>
      <c r="L65"/>
      <c r="M65"/>
    </row>
    <row r="66" spans="1:13" ht="15" x14ac:dyDescent="0.25">
      <c r="A66" s="174" t="s">
        <v>159</v>
      </c>
      <c r="B66" s="147">
        <v>8501634.7400000002</v>
      </c>
      <c r="C66" s="147">
        <v>10751388</v>
      </c>
      <c r="D66" s="147">
        <v>11864025</v>
      </c>
      <c r="E66" s="147">
        <v>12954105</v>
      </c>
      <c r="F66" s="147">
        <v>13835400</v>
      </c>
      <c r="G66"/>
      <c r="H66"/>
      <c r="I66"/>
      <c r="J66"/>
      <c r="K66"/>
      <c r="L66"/>
      <c r="M66"/>
    </row>
    <row r="67" spans="1:13" ht="15" x14ac:dyDescent="0.25">
      <c r="A67" s="132" t="s">
        <v>167</v>
      </c>
      <c r="B67" s="82">
        <v>7077755.8399999999</v>
      </c>
      <c r="C67" s="82">
        <v>8990388</v>
      </c>
      <c r="D67" s="82">
        <v>10005000</v>
      </c>
      <c r="E67" s="82">
        <v>10917000</v>
      </c>
      <c r="F67" s="82">
        <v>11688000</v>
      </c>
      <c r="G67"/>
      <c r="H67"/>
      <c r="I67"/>
      <c r="J67"/>
      <c r="K67"/>
      <c r="L67"/>
      <c r="M67"/>
    </row>
    <row r="68" spans="1:13" ht="15" x14ac:dyDescent="0.25">
      <c r="A68" s="176" t="s">
        <v>184</v>
      </c>
      <c r="B68" s="82">
        <v>7054804.0499999998</v>
      </c>
      <c r="C68" s="82">
        <v>8960388</v>
      </c>
      <c r="D68" s="82">
        <v>9975000</v>
      </c>
      <c r="E68" s="82">
        <v>10887000</v>
      </c>
      <c r="F68" s="82">
        <v>11658000</v>
      </c>
      <c r="G68"/>
      <c r="H68"/>
      <c r="I68"/>
      <c r="J68"/>
      <c r="K68"/>
      <c r="L68"/>
      <c r="M68"/>
    </row>
    <row r="69" spans="1:13" ht="15" x14ac:dyDescent="0.25">
      <c r="A69" s="176" t="s">
        <v>185</v>
      </c>
      <c r="B69" s="82">
        <v>22951.79</v>
      </c>
      <c r="C69" s="82">
        <v>30000</v>
      </c>
      <c r="D69" s="82">
        <v>30000</v>
      </c>
      <c r="E69" s="82">
        <v>30000</v>
      </c>
      <c r="F69" s="82">
        <v>30000</v>
      </c>
      <c r="G69"/>
      <c r="H69"/>
      <c r="I69"/>
      <c r="J69"/>
      <c r="K69"/>
      <c r="L69"/>
      <c r="M69"/>
    </row>
    <row r="70" spans="1:13" ht="15" x14ac:dyDescent="0.25">
      <c r="A70" s="132" t="s">
        <v>168</v>
      </c>
      <c r="B70" s="82">
        <v>270858.58</v>
      </c>
      <c r="C70" s="82">
        <v>277600</v>
      </c>
      <c r="D70" s="82">
        <v>208200</v>
      </c>
      <c r="E70" s="82">
        <v>235800</v>
      </c>
      <c r="F70" s="82">
        <v>218880</v>
      </c>
      <c r="G70"/>
      <c r="H70"/>
      <c r="I70"/>
      <c r="J70"/>
      <c r="K70"/>
      <c r="L70"/>
      <c r="M70"/>
    </row>
    <row r="71" spans="1:13" ht="15" x14ac:dyDescent="0.25">
      <c r="A71" s="176" t="s">
        <v>186</v>
      </c>
      <c r="B71" s="82">
        <v>270858.58</v>
      </c>
      <c r="C71" s="82">
        <v>277600</v>
      </c>
      <c r="D71" s="82">
        <v>208200</v>
      </c>
      <c r="E71" s="82">
        <v>235800</v>
      </c>
      <c r="F71" s="82">
        <v>218880</v>
      </c>
      <c r="G71"/>
      <c r="H71"/>
      <c r="I71"/>
      <c r="J71"/>
      <c r="K71"/>
      <c r="L71"/>
      <c r="M71"/>
    </row>
    <row r="72" spans="1:13" ht="15" x14ac:dyDescent="0.25">
      <c r="A72" s="132" t="s">
        <v>169</v>
      </c>
      <c r="B72" s="82">
        <v>1153020.32</v>
      </c>
      <c r="C72" s="82">
        <v>1483400</v>
      </c>
      <c r="D72" s="82">
        <v>1650825</v>
      </c>
      <c r="E72" s="82">
        <v>1801305</v>
      </c>
      <c r="F72" s="82">
        <v>1928520</v>
      </c>
      <c r="G72"/>
      <c r="H72"/>
      <c r="I72"/>
      <c r="J72"/>
      <c r="K72"/>
      <c r="L72"/>
      <c r="M72"/>
    </row>
    <row r="73" spans="1:13" ht="15" x14ac:dyDescent="0.25">
      <c r="A73" s="176" t="s">
        <v>187</v>
      </c>
      <c r="B73" s="82">
        <v>1153020.32</v>
      </c>
      <c r="C73" s="82">
        <v>1483400</v>
      </c>
      <c r="D73" s="82">
        <v>1650825</v>
      </c>
      <c r="E73" s="82">
        <v>1801305</v>
      </c>
      <c r="F73" s="82">
        <v>1928520</v>
      </c>
      <c r="G73"/>
      <c r="H73"/>
      <c r="I73"/>
      <c r="J73"/>
      <c r="K73"/>
      <c r="L73"/>
      <c r="M73"/>
    </row>
    <row r="74" spans="1:13" ht="15" x14ac:dyDescent="0.25">
      <c r="A74" s="174" t="s">
        <v>131</v>
      </c>
      <c r="B74" s="147">
        <v>1199159.8</v>
      </c>
      <c r="C74" s="147">
        <v>1581900</v>
      </c>
      <c r="D74" s="147">
        <v>1451700</v>
      </c>
      <c r="E74" s="147">
        <v>1539550</v>
      </c>
      <c r="F74" s="147">
        <v>1632910</v>
      </c>
      <c r="G74"/>
      <c r="H74"/>
      <c r="I74"/>
      <c r="J74"/>
      <c r="K74"/>
      <c r="L74"/>
      <c r="M74"/>
    </row>
    <row r="75" spans="1:13" ht="15" x14ac:dyDescent="0.25">
      <c r="A75" s="132" t="s">
        <v>170</v>
      </c>
      <c r="B75" s="82">
        <v>282545.82</v>
      </c>
      <c r="C75" s="82">
        <v>370000</v>
      </c>
      <c r="D75" s="82">
        <v>366000</v>
      </c>
      <c r="E75" s="82">
        <v>377000</v>
      </c>
      <c r="F75" s="82">
        <v>380000</v>
      </c>
      <c r="G75"/>
      <c r="H75"/>
      <c r="I75"/>
      <c r="J75"/>
      <c r="K75"/>
      <c r="L75"/>
      <c r="M75"/>
    </row>
    <row r="76" spans="1:13" ht="15" x14ac:dyDescent="0.25">
      <c r="A76" s="176" t="s">
        <v>230</v>
      </c>
      <c r="B76" s="82">
        <v>90346.67</v>
      </c>
      <c r="C76" s="82">
        <v>120000</v>
      </c>
      <c r="D76" s="82">
        <v>120000</v>
      </c>
      <c r="E76" s="82">
        <v>120000</v>
      </c>
      <c r="F76" s="82">
        <v>120000</v>
      </c>
      <c r="G76"/>
      <c r="H76"/>
      <c r="I76"/>
      <c r="J76"/>
      <c r="K76"/>
      <c r="L76"/>
      <c r="M76"/>
    </row>
    <row r="77" spans="1:13" ht="15" x14ac:dyDescent="0.25">
      <c r="A77" s="176" t="s">
        <v>189</v>
      </c>
      <c r="B77" s="82">
        <v>173039.23</v>
      </c>
      <c r="C77" s="82">
        <v>196000</v>
      </c>
      <c r="D77" s="82">
        <v>191000</v>
      </c>
      <c r="E77" s="82">
        <v>200000</v>
      </c>
      <c r="F77" s="82">
        <v>200000</v>
      </c>
      <c r="G77"/>
      <c r="H77"/>
      <c r="I77"/>
      <c r="J77"/>
      <c r="K77"/>
      <c r="L77"/>
      <c r="M77"/>
    </row>
    <row r="78" spans="1:13" ht="15" x14ac:dyDescent="0.25">
      <c r="A78" s="176" t="s">
        <v>231</v>
      </c>
      <c r="B78" s="82">
        <v>19159.919999999998</v>
      </c>
      <c r="C78" s="82">
        <v>54000</v>
      </c>
      <c r="D78" s="82">
        <v>55000</v>
      </c>
      <c r="E78" s="82">
        <v>57000</v>
      </c>
      <c r="F78" s="82">
        <v>60000</v>
      </c>
      <c r="G78"/>
      <c r="H78"/>
      <c r="I78"/>
      <c r="J78"/>
      <c r="K78"/>
      <c r="L78"/>
      <c r="M78"/>
    </row>
    <row r="79" spans="1:13" ht="15" x14ac:dyDescent="0.25">
      <c r="A79" s="132" t="s">
        <v>171</v>
      </c>
      <c r="B79" s="82">
        <v>191509.76000000001</v>
      </c>
      <c r="C79" s="82">
        <v>276950</v>
      </c>
      <c r="D79" s="82">
        <v>286650</v>
      </c>
      <c r="E79" s="82">
        <v>298650</v>
      </c>
      <c r="F79" s="82">
        <v>308650</v>
      </c>
      <c r="G79"/>
      <c r="H79"/>
      <c r="I79"/>
      <c r="J79"/>
      <c r="K79"/>
      <c r="L79"/>
      <c r="M79"/>
    </row>
    <row r="80" spans="1:13" ht="15" x14ac:dyDescent="0.25">
      <c r="A80" s="176" t="s">
        <v>232</v>
      </c>
      <c r="B80" s="82">
        <v>70159.520000000004</v>
      </c>
      <c r="C80" s="82">
        <v>73000</v>
      </c>
      <c r="D80" s="82">
        <v>83000</v>
      </c>
      <c r="E80" s="82">
        <v>95000</v>
      </c>
      <c r="F80" s="82">
        <v>105000</v>
      </c>
      <c r="G80"/>
      <c r="H80"/>
      <c r="I80"/>
      <c r="J80"/>
      <c r="K80"/>
      <c r="L80"/>
      <c r="M80"/>
    </row>
    <row r="81" spans="1:13" ht="15" x14ac:dyDescent="0.25">
      <c r="A81" s="176" t="s">
        <v>233</v>
      </c>
      <c r="B81" s="82">
        <v>111390.92</v>
      </c>
      <c r="C81" s="82">
        <v>190000</v>
      </c>
      <c r="D81" s="82">
        <v>190000</v>
      </c>
      <c r="E81" s="82">
        <v>190000</v>
      </c>
      <c r="F81" s="82">
        <v>190000</v>
      </c>
      <c r="G81"/>
      <c r="H81"/>
      <c r="I81"/>
      <c r="J81"/>
      <c r="K81"/>
      <c r="L81"/>
      <c r="M81"/>
    </row>
    <row r="82" spans="1:13" ht="15" x14ac:dyDescent="0.25">
      <c r="A82" s="176" t="s">
        <v>195</v>
      </c>
      <c r="B82" s="82">
        <v>272.85000000000002</v>
      </c>
      <c r="C82" s="82">
        <v>2500</v>
      </c>
      <c r="D82" s="82">
        <v>2500</v>
      </c>
      <c r="E82" s="82">
        <v>2500</v>
      </c>
      <c r="F82" s="82">
        <v>2500</v>
      </c>
      <c r="G82"/>
      <c r="H82"/>
      <c r="I82"/>
      <c r="J82"/>
      <c r="K82"/>
      <c r="L82"/>
      <c r="M82"/>
    </row>
    <row r="83" spans="1:13" ht="15" x14ac:dyDescent="0.25">
      <c r="A83" s="176" t="s">
        <v>234</v>
      </c>
      <c r="B83" s="82">
        <v>6987.47</v>
      </c>
      <c r="C83" s="82">
        <v>8000</v>
      </c>
      <c r="D83" s="82">
        <v>8000</v>
      </c>
      <c r="E83" s="82">
        <v>8000</v>
      </c>
      <c r="F83" s="82">
        <v>8000</v>
      </c>
      <c r="G83"/>
      <c r="H83"/>
      <c r="I83"/>
      <c r="J83"/>
      <c r="K83"/>
      <c r="L83"/>
      <c r="M83"/>
    </row>
    <row r="84" spans="1:13" ht="15" x14ac:dyDescent="0.25">
      <c r="A84" s="176" t="s">
        <v>197</v>
      </c>
      <c r="B84" s="82">
        <v>2699</v>
      </c>
      <c r="C84" s="82">
        <v>3450</v>
      </c>
      <c r="D84" s="82">
        <v>3150</v>
      </c>
      <c r="E84" s="82">
        <v>3150</v>
      </c>
      <c r="F84" s="82">
        <v>3150</v>
      </c>
      <c r="G84"/>
      <c r="H84"/>
      <c r="I84"/>
      <c r="J84"/>
      <c r="K84"/>
      <c r="L84"/>
      <c r="M84"/>
    </row>
    <row r="85" spans="1:13" ht="15" x14ac:dyDescent="0.25">
      <c r="A85" s="132" t="s">
        <v>132</v>
      </c>
      <c r="B85" s="82">
        <v>660724.88</v>
      </c>
      <c r="C85" s="82">
        <v>810000</v>
      </c>
      <c r="D85" s="82">
        <v>703550</v>
      </c>
      <c r="E85" s="82">
        <v>770400</v>
      </c>
      <c r="F85" s="82">
        <v>849760</v>
      </c>
      <c r="G85"/>
      <c r="H85"/>
      <c r="I85"/>
      <c r="J85"/>
      <c r="K85"/>
      <c r="L85"/>
      <c r="M85"/>
    </row>
    <row r="86" spans="1:13" ht="15" x14ac:dyDescent="0.25">
      <c r="A86" s="176" t="s">
        <v>3575</v>
      </c>
      <c r="B86" s="82">
        <v>84037.53</v>
      </c>
      <c r="C86" s="82">
        <v>109000</v>
      </c>
      <c r="D86" s="82">
        <v>160000</v>
      </c>
      <c r="E86" s="82">
        <v>130000</v>
      </c>
      <c r="F86" s="82">
        <v>160000</v>
      </c>
      <c r="G86"/>
      <c r="H86"/>
      <c r="I86"/>
      <c r="J86"/>
      <c r="K86"/>
      <c r="L86"/>
      <c r="M86"/>
    </row>
    <row r="87" spans="1:13" ht="15" x14ac:dyDescent="0.25">
      <c r="A87" s="176" t="s">
        <v>152</v>
      </c>
      <c r="B87" s="82">
        <v>95107.53</v>
      </c>
      <c r="C87" s="82">
        <v>158000</v>
      </c>
      <c r="D87" s="82">
        <v>60000</v>
      </c>
      <c r="E87" s="82">
        <v>55000</v>
      </c>
      <c r="F87" s="82">
        <v>55000</v>
      </c>
      <c r="G87"/>
      <c r="H87"/>
      <c r="I87"/>
      <c r="J87"/>
      <c r="K87"/>
      <c r="L87"/>
      <c r="M87"/>
    </row>
    <row r="88" spans="1:13" ht="15" x14ac:dyDescent="0.25">
      <c r="A88" s="176" t="s">
        <v>200</v>
      </c>
      <c r="B88" s="82">
        <v>7294.57</v>
      </c>
      <c r="C88" s="82">
        <v>12000</v>
      </c>
      <c r="D88" s="82">
        <v>8500</v>
      </c>
      <c r="E88" s="82">
        <v>8500</v>
      </c>
      <c r="F88" s="82">
        <v>8500</v>
      </c>
      <c r="G88"/>
      <c r="H88"/>
      <c r="I88"/>
      <c r="J88"/>
      <c r="K88"/>
      <c r="L88"/>
      <c r="M88"/>
    </row>
    <row r="89" spans="1:13" ht="15" x14ac:dyDescent="0.25">
      <c r="A89" s="176" t="s">
        <v>201</v>
      </c>
      <c r="B89" s="82">
        <v>52137.66</v>
      </c>
      <c r="C89" s="82">
        <v>53000</v>
      </c>
      <c r="D89" s="82">
        <v>53000</v>
      </c>
      <c r="E89" s="82">
        <v>53000</v>
      </c>
      <c r="F89" s="82">
        <v>53000</v>
      </c>
      <c r="G89"/>
      <c r="H89"/>
      <c r="I89"/>
      <c r="J89"/>
      <c r="K89"/>
      <c r="L89"/>
      <c r="M89"/>
    </row>
    <row r="90" spans="1:13" ht="15" x14ac:dyDescent="0.25">
      <c r="A90" s="176" t="s">
        <v>143</v>
      </c>
      <c r="B90" s="82">
        <v>200414.01</v>
      </c>
      <c r="C90" s="82">
        <v>222000</v>
      </c>
      <c r="D90" s="82">
        <v>67250</v>
      </c>
      <c r="E90" s="82">
        <v>13500</v>
      </c>
      <c r="F90" s="82">
        <v>13500</v>
      </c>
      <c r="G90"/>
      <c r="H90"/>
      <c r="I90"/>
      <c r="J90"/>
      <c r="K90"/>
      <c r="L90"/>
      <c r="M90"/>
    </row>
    <row r="91" spans="1:13" ht="15" x14ac:dyDescent="0.25">
      <c r="A91" s="176" t="s">
        <v>203</v>
      </c>
      <c r="B91" s="82">
        <v>14871.29</v>
      </c>
      <c r="C91" s="82">
        <v>23000</v>
      </c>
      <c r="D91" s="82">
        <v>27800</v>
      </c>
      <c r="E91" s="82">
        <v>2400</v>
      </c>
      <c r="F91" s="82">
        <v>53760</v>
      </c>
      <c r="G91"/>
      <c r="H91"/>
      <c r="I91"/>
      <c r="J91"/>
      <c r="K91"/>
      <c r="L91"/>
      <c r="M91"/>
    </row>
    <row r="92" spans="1:13" ht="15" x14ac:dyDescent="0.25">
      <c r="A92" s="176" t="s">
        <v>236</v>
      </c>
      <c r="B92" s="82">
        <v>27745.48</v>
      </c>
      <c r="C92" s="82">
        <v>40000</v>
      </c>
      <c r="D92" s="82">
        <v>40000</v>
      </c>
      <c r="E92" s="82">
        <v>40000</v>
      </c>
      <c r="F92" s="82">
        <v>40000</v>
      </c>
      <c r="G92"/>
      <c r="H92"/>
      <c r="I92"/>
      <c r="J92"/>
      <c r="K92"/>
      <c r="L92"/>
      <c r="M92"/>
    </row>
    <row r="93" spans="1:13" ht="15" x14ac:dyDescent="0.25">
      <c r="A93" s="176" t="s">
        <v>237</v>
      </c>
      <c r="B93" s="82">
        <v>179116.81</v>
      </c>
      <c r="C93" s="82">
        <v>193000</v>
      </c>
      <c r="D93" s="82">
        <v>287000</v>
      </c>
      <c r="E93" s="82">
        <v>468000</v>
      </c>
      <c r="F93" s="82">
        <v>466000</v>
      </c>
      <c r="G93"/>
      <c r="H93"/>
      <c r="I93"/>
      <c r="J93"/>
      <c r="K93"/>
      <c r="L93"/>
      <c r="M93"/>
    </row>
    <row r="94" spans="1:13" ht="15" x14ac:dyDescent="0.25">
      <c r="A94" s="132" t="s">
        <v>173</v>
      </c>
      <c r="B94" s="82">
        <v>64379.340000000004</v>
      </c>
      <c r="C94" s="82">
        <v>124950</v>
      </c>
      <c r="D94" s="82">
        <v>95500</v>
      </c>
      <c r="E94" s="82">
        <v>93500</v>
      </c>
      <c r="F94" s="82">
        <v>94500</v>
      </c>
      <c r="G94"/>
      <c r="H94"/>
      <c r="I94"/>
      <c r="J94"/>
      <c r="K94"/>
      <c r="L94"/>
      <c r="M94"/>
    </row>
    <row r="95" spans="1:13" ht="24.75" x14ac:dyDescent="0.25">
      <c r="A95" s="176" t="s">
        <v>208</v>
      </c>
      <c r="B95" s="82">
        <v>19324.080000000002</v>
      </c>
      <c r="C95" s="82">
        <v>20000</v>
      </c>
      <c r="D95" s="82">
        <v>25000</v>
      </c>
      <c r="E95" s="82">
        <v>25000</v>
      </c>
      <c r="F95" s="82">
        <v>25000</v>
      </c>
      <c r="G95"/>
      <c r="H95"/>
      <c r="I95"/>
      <c r="J95"/>
      <c r="K95"/>
      <c r="L95"/>
      <c r="M95"/>
    </row>
    <row r="96" spans="1:13" ht="15" x14ac:dyDescent="0.25">
      <c r="A96" s="176" t="s">
        <v>209</v>
      </c>
      <c r="B96" s="82">
        <v>624.54999999999995</v>
      </c>
      <c r="C96" s="82">
        <v>2700</v>
      </c>
      <c r="D96" s="82">
        <v>2700</v>
      </c>
      <c r="E96" s="82">
        <v>2700</v>
      </c>
      <c r="F96" s="82">
        <v>2700</v>
      </c>
      <c r="G96"/>
      <c r="H96"/>
      <c r="I96"/>
      <c r="J96"/>
      <c r="K96"/>
      <c r="L96"/>
      <c r="M96"/>
    </row>
    <row r="97" spans="1:13" ht="15" x14ac:dyDescent="0.25">
      <c r="A97" s="176" t="s">
        <v>210</v>
      </c>
      <c r="B97" s="82">
        <v>22071.93</v>
      </c>
      <c r="C97" s="82">
        <v>80000</v>
      </c>
      <c r="D97" s="82">
        <v>40000</v>
      </c>
      <c r="E97" s="82">
        <v>40000</v>
      </c>
      <c r="F97" s="82">
        <v>40000</v>
      </c>
      <c r="G97"/>
      <c r="H97"/>
      <c r="I97"/>
      <c r="J97"/>
      <c r="K97"/>
      <c r="L97"/>
      <c r="M97"/>
    </row>
    <row r="98" spans="1:13" ht="15" x14ac:dyDescent="0.25">
      <c r="A98" s="176" t="s">
        <v>211</v>
      </c>
      <c r="B98" s="82">
        <v>2791.73</v>
      </c>
      <c r="C98" s="82">
        <v>2700</v>
      </c>
      <c r="D98" s="82">
        <v>3000</v>
      </c>
      <c r="E98" s="82">
        <v>3000</v>
      </c>
      <c r="F98" s="82">
        <v>3000</v>
      </c>
      <c r="G98"/>
      <c r="H98"/>
      <c r="I98"/>
      <c r="J98"/>
      <c r="K98"/>
      <c r="L98"/>
      <c r="M98"/>
    </row>
    <row r="99" spans="1:13" ht="15" x14ac:dyDescent="0.25">
      <c r="A99" s="176" t="s">
        <v>238</v>
      </c>
      <c r="B99" s="82">
        <v>10419.08</v>
      </c>
      <c r="C99" s="82">
        <v>9550</v>
      </c>
      <c r="D99" s="82">
        <v>14800</v>
      </c>
      <c r="E99" s="82">
        <v>14800</v>
      </c>
      <c r="F99" s="82">
        <v>14800</v>
      </c>
      <c r="G99"/>
      <c r="H99"/>
      <c r="I99"/>
      <c r="J99"/>
      <c r="K99"/>
      <c r="L99"/>
      <c r="M99"/>
    </row>
    <row r="100" spans="1:13" ht="15" x14ac:dyDescent="0.25">
      <c r="A100" s="176" t="s">
        <v>239</v>
      </c>
      <c r="B100" s="82">
        <v>9147.9699999999993</v>
      </c>
      <c r="C100" s="82">
        <v>10000</v>
      </c>
      <c r="D100" s="82">
        <v>10000</v>
      </c>
      <c r="E100" s="82">
        <v>8000</v>
      </c>
      <c r="F100" s="82">
        <v>9000</v>
      </c>
      <c r="G100"/>
      <c r="H100"/>
      <c r="I100"/>
      <c r="J100"/>
      <c r="K100"/>
      <c r="L100"/>
      <c r="M100"/>
    </row>
    <row r="101" spans="1:13" ht="15" x14ac:dyDescent="0.25">
      <c r="A101" s="174" t="s">
        <v>160</v>
      </c>
      <c r="B101" s="147"/>
      <c r="C101" s="147">
        <v>250</v>
      </c>
      <c r="D101" s="147">
        <v>150</v>
      </c>
      <c r="E101" s="147">
        <v>150</v>
      </c>
      <c r="F101" s="147">
        <v>150</v>
      </c>
      <c r="G101"/>
      <c r="H101"/>
      <c r="I101"/>
      <c r="J101"/>
      <c r="K101"/>
      <c r="L101"/>
      <c r="M101"/>
    </row>
    <row r="102" spans="1:13" ht="15" x14ac:dyDescent="0.25">
      <c r="A102" s="132" t="s">
        <v>175</v>
      </c>
      <c r="B102" s="82"/>
      <c r="C102" s="82">
        <v>250</v>
      </c>
      <c r="D102" s="82">
        <v>150</v>
      </c>
      <c r="E102" s="82">
        <v>150</v>
      </c>
      <c r="F102" s="82">
        <v>150</v>
      </c>
      <c r="G102"/>
      <c r="H102"/>
      <c r="I102"/>
      <c r="J102"/>
      <c r="K102"/>
      <c r="L102"/>
      <c r="M102"/>
    </row>
    <row r="103" spans="1:13" ht="15" x14ac:dyDescent="0.25">
      <c r="A103" s="176" t="s">
        <v>394</v>
      </c>
      <c r="B103" s="82"/>
      <c r="C103" s="82">
        <v>250</v>
      </c>
      <c r="D103" s="82">
        <v>150</v>
      </c>
      <c r="E103" s="82">
        <v>150</v>
      </c>
      <c r="F103" s="82">
        <v>150</v>
      </c>
      <c r="G103"/>
      <c r="H103"/>
      <c r="I103"/>
      <c r="J103"/>
      <c r="K103"/>
      <c r="L103"/>
      <c r="M103"/>
    </row>
    <row r="104" spans="1:13" ht="24.75" x14ac:dyDescent="0.25">
      <c r="A104" s="174" t="s">
        <v>161</v>
      </c>
      <c r="B104" s="147">
        <v>2389.0100000000002</v>
      </c>
      <c r="C104" s="147">
        <v>11000</v>
      </c>
      <c r="D104" s="147">
        <v>11000</v>
      </c>
      <c r="E104" s="147">
        <v>11000</v>
      </c>
      <c r="F104" s="147">
        <v>11000</v>
      </c>
      <c r="G104"/>
      <c r="H104"/>
      <c r="I104"/>
      <c r="J104"/>
      <c r="K104"/>
      <c r="L104"/>
      <c r="M104"/>
    </row>
    <row r="105" spans="1:13" ht="15" x14ac:dyDescent="0.25">
      <c r="A105" s="132" t="s">
        <v>176</v>
      </c>
      <c r="B105" s="82">
        <v>2389.0100000000002</v>
      </c>
      <c r="C105" s="82">
        <v>11000</v>
      </c>
      <c r="D105" s="82">
        <v>11000</v>
      </c>
      <c r="E105" s="82">
        <v>11000</v>
      </c>
      <c r="F105" s="82">
        <v>11000</v>
      </c>
      <c r="G105"/>
      <c r="H105"/>
      <c r="I105"/>
      <c r="J105"/>
      <c r="K105"/>
      <c r="L105"/>
      <c r="M105"/>
    </row>
    <row r="106" spans="1:13" ht="15" x14ac:dyDescent="0.25">
      <c r="A106" s="176" t="s">
        <v>217</v>
      </c>
      <c r="B106" s="82">
        <v>2389.0100000000002</v>
      </c>
      <c r="C106" s="82">
        <v>11000</v>
      </c>
      <c r="D106" s="82">
        <v>11000</v>
      </c>
      <c r="E106" s="82">
        <v>11000</v>
      </c>
      <c r="F106" s="82">
        <v>11000</v>
      </c>
      <c r="G106"/>
      <c r="H106"/>
      <c r="I106"/>
      <c r="J106"/>
      <c r="K106"/>
      <c r="L106"/>
      <c r="M106"/>
    </row>
    <row r="107" spans="1:13" ht="15" x14ac:dyDescent="0.25">
      <c r="A107" s="174" t="s">
        <v>163</v>
      </c>
      <c r="B107" s="147">
        <v>51217.68</v>
      </c>
      <c r="C107" s="147">
        <v>191522</v>
      </c>
      <c r="D107" s="147">
        <v>554800</v>
      </c>
      <c r="E107" s="147">
        <v>420600</v>
      </c>
      <c r="F107" s="147">
        <v>103000</v>
      </c>
      <c r="G107"/>
      <c r="H107"/>
      <c r="I107"/>
      <c r="J107"/>
      <c r="K107"/>
      <c r="L107"/>
      <c r="M107"/>
    </row>
    <row r="108" spans="1:13" ht="15" x14ac:dyDescent="0.25">
      <c r="A108" s="132" t="s">
        <v>178</v>
      </c>
      <c r="B108" s="82">
        <v>51217.68</v>
      </c>
      <c r="C108" s="82">
        <v>191522</v>
      </c>
      <c r="D108" s="82">
        <v>554800</v>
      </c>
      <c r="E108" s="82">
        <v>420600</v>
      </c>
      <c r="F108" s="82">
        <v>103000</v>
      </c>
      <c r="G108"/>
      <c r="H108"/>
      <c r="I108"/>
      <c r="J108"/>
      <c r="K108"/>
      <c r="L108"/>
      <c r="M108"/>
    </row>
    <row r="109" spans="1:13" ht="15" x14ac:dyDescent="0.25">
      <c r="A109" s="176" t="s">
        <v>240</v>
      </c>
      <c r="B109" s="82">
        <v>18420.91</v>
      </c>
      <c r="C109" s="82">
        <v>113022</v>
      </c>
      <c r="D109" s="82">
        <v>458000</v>
      </c>
      <c r="E109" s="82">
        <v>258800</v>
      </c>
      <c r="F109" s="82">
        <v>100000</v>
      </c>
      <c r="G109"/>
      <c r="H109"/>
      <c r="I109"/>
      <c r="J109"/>
      <c r="K109"/>
      <c r="L109"/>
      <c r="M109"/>
    </row>
    <row r="110" spans="1:13" ht="15" x14ac:dyDescent="0.25">
      <c r="A110" s="176" t="s">
        <v>244</v>
      </c>
      <c r="B110" s="82">
        <v>6311.5</v>
      </c>
      <c r="C110" s="82">
        <v>3500</v>
      </c>
      <c r="D110" s="82">
        <v>3000</v>
      </c>
      <c r="E110" s="82">
        <v>3000</v>
      </c>
      <c r="F110" s="82">
        <v>3000</v>
      </c>
      <c r="G110"/>
      <c r="H110"/>
      <c r="I110"/>
      <c r="J110"/>
      <c r="K110"/>
      <c r="L110"/>
      <c r="M110"/>
    </row>
    <row r="111" spans="1:13" ht="15" x14ac:dyDescent="0.25">
      <c r="A111" s="176" t="s">
        <v>221</v>
      </c>
      <c r="B111" s="82">
        <v>26485.27</v>
      </c>
      <c r="C111" s="82">
        <v>75000</v>
      </c>
      <c r="D111" s="82">
        <v>93800</v>
      </c>
      <c r="E111" s="82">
        <v>158800</v>
      </c>
      <c r="F111" s="82"/>
      <c r="G111"/>
      <c r="H111"/>
      <c r="I111"/>
      <c r="J111"/>
      <c r="K111"/>
      <c r="L111"/>
      <c r="M111"/>
    </row>
    <row r="112" spans="1:13" ht="15" x14ac:dyDescent="0.25">
      <c r="A112" s="174" t="s">
        <v>164</v>
      </c>
      <c r="B112" s="147">
        <v>361496.28</v>
      </c>
      <c r="C112" s="147">
        <v>1631500</v>
      </c>
      <c r="D112" s="147">
        <v>700000</v>
      </c>
      <c r="E112" s="147">
        <v>1510000</v>
      </c>
      <c r="F112" s="147"/>
      <c r="G112"/>
      <c r="H112"/>
      <c r="I112"/>
      <c r="J112"/>
      <c r="K112"/>
      <c r="L112"/>
      <c r="M112"/>
    </row>
    <row r="113" spans="1:13" ht="15" x14ac:dyDescent="0.25">
      <c r="A113" s="132" t="s">
        <v>180</v>
      </c>
      <c r="B113" s="82">
        <v>361496.28</v>
      </c>
      <c r="C113" s="82">
        <v>1631500</v>
      </c>
      <c r="D113" s="82">
        <v>700000</v>
      </c>
      <c r="E113" s="82">
        <v>1510000</v>
      </c>
      <c r="F113" s="82"/>
      <c r="G113"/>
      <c r="H113"/>
      <c r="I113"/>
      <c r="J113"/>
      <c r="K113"/>
      <c r="L113"/>
      <c r="M113"/>
    </row>
    <row r="114" spans="1:13" ht="15" x14ac:dyDescent="0.25">
      <c r="A114" s="176" t="s">
        <v>223</v>
      </c>
      <c r="B114" s="82">
        <v>361496.28</v>
      </c>
      <c r="C114" s="82">
        <v>1631500</v>
      </c>
      <c r="D114" s="82">
        <v>700000</v>
      </c>
      <c r="E114" s="82">
        <v>1510000</v>
      </c>
      <c r="F114" s="82"/>
      <c r="G114"/>
      <c r="H114"/>
      <c r="I114"/>
      <c r="J114"/>
      <c r="K114"/>
      <c r="L114"/>
      <c r="M114"/>
    </row>
    <row r="115" spans="1:13" ht="15" x14ac:dyDescent="0.25">
      <c r="A115" s="378" t="s">
        <v>3563</v>
      </c>
      <c r="B115" s="372">
        <v>134458.07999999999</v>
      </c>
      <c r="C115" s="372">
        <v>10000</v>
      </c>
      <c r="D115" s="372">
        <v>74754</v>
      </c>
      <c r="E115" s="372">
        <v>12000</v>
      </c>
      <c r="F115" s="372">
        <v>12000</v>
      </c>
      <c r="G115"/>
      <c r="H115"/>
      <c r="I115"/>
      <c r="J115"/>
      <c r="K115"/>
      <c r="L115"/>
      <c r="M115"/>
    </row>
    <row r="116" spans="1:13" ht="15" x14ac:dyDescent="0.25">
      <c r="A116" s="174" t="s">
        <v>159</v>
      </c>
      <c r="B116" s="147">
        <v>39300</v>
      </c>
      <c r="C116" s="147"/>
      <c r="D116" s="147"/>
      <c r="E116" s="147"/>
      <c r="F116" s="147"/>
      <c r="G116"/>
      <c r="H116"/>
      <c r="I116"/>
      <c r="J116"/>
      <c r="K116"/>
      <c r="L116"/>
      <c r="M116"/>
    </row>
    <row r="117" spans="1:13" ht="15" x14ac:dyDescent="0.25">
      <c r="A117" s="132" t="s">
        <v>168</v>
      </c>
      <c r="B117" s="82">
        <v>39300</v>
      </c>
      <c r="C117" s="82"/>
      <c r="D117" s="82"/>
      <c r="E117" s="82"/>
      <c r="F117" s="82"/>
      <c r="G117"/>
      <c r="H117"/>
      <c r="I117"/>
      <c r="J117"/>
      <c r="K117"/>
      <c r="L117"/>
      <c r="M117"/>
    </row>
    <row r="118" spans="1:13" ht="15" x14ac:dyDescent="0.25">
      <c r="A118" s="176" t="s">
        <v>186</v>
      </c>
      <c r="B118" s="82">
        <v>39300</v>
      </c>
      <c r="C118" s="82"/>
      <c r="D118" s="82"/>
      <c r="E118" s="82"/>
      <c r="F118" s="82"/>
      <c r="G118"/>
      <c r="H118"/>
      <c r="I118"/>
      <c r="J118"/>
      <c r="K118"/>
      <c r="L118"/>
      <c r="M118"/>
    </row>
    <row r="119" spans="1:13" ht="15" x14ac:dyDescent="0.25">
      <c r="A119" s="174" t="s">
        <v>131</v>
      </c>
      <c r="B119" s="147">
        <v>95158.080000000002</v>
      </c>
      <c r="C119" s="147">
        <v>10000</v>
      </c>
      <c r="D119" s="147">
        <v>74754</v>
      </c>
      <c r="E119" s="147">
        <v>12000</v>
      </c>
      <c r="F119" s="147">
        <v>12000</v>
      </c>
      <c r="G119"/>
      <c r="H119"/>
      <c r="I119"/>
      <c r="J119"/>
      <c r="K119"/>
      <c r="L119"/>
      <c r="M119"/>
    </row>
    <row r="120" spans="1:13" ht="15" x14ac:dyDescent="0.25">
      <c r="A120" s="132" t="s">
        <v>170</v>
      </c>
      <c r="B120" s="82">
        <v>41048.269999999997</v>
      </c>
      <c r="C120" s="82"/>
      <c r="D120" s="82">
        <v>10454</v>
      </c>
      <c r="E120" s="82"/>
      <c r="F120" s="82"/>
      <c r="G120"/>
      <c r="H120"/>
      <c r="I120"/>
      <c r="J120"/>
      <c r="K120"/>
      <c r="L120"/>
      <c r="M120"/>
    </row>
    <row r="121" spans="1:13" ht="15" x14ac:dyDescent="0.25">
      <c r="A121" s="176" t="s">
        <v>230</v>
      </c>
      <c r="B121" s="82">
        <v>41048.269999999997</v>
      </c>
      <c r="C121" s="82"/>
      <c r="D121" s="82">
        <v>10454</v>
      </c>
      <c r="E121" s="82"/>
      <c r="F121" s="82"/>
      <c r="G121"/>
      <c r="H121"/>
      <c r="I121"/>
      <c r="J121"/>
      <c r="K121"/>
      <c r="L121"/>
      <c r="M121"/>
    </row>
    <row r="122" spans="1:13" ht="15" x14ac:dyDescent="0.25">
      <c r="A122" s="132" t="s">
        <v>171</v>
      </c>
      <c r="B122" s="82"/>
      <c r="C122" s="82">
        <v>10000</v>
      </c>
      <c r="D122" s="82">
        <v>10000</v>
      </c>
      <c r="E122" s="82">
        <v>12000</v>
      </c>
      <c r="F122" s="82">
        <v>12000</v>
      </c>
      <c r="G122"/>
      <c r="H122"/>
      <c r="I122"/>
      <c r="J122"/>
      <c r="K122"/>
      <c r="L122"/>
      <c r="M122"/>
    </row>
    <row r="123" spans="1:13" ht="15" x14ac:dyDescent="0.25">
      <c r="A123" s="176" t="s">
        <v>193</v>
      </c>
      <c r="B123" s="82"/>
      <c r="C123" s="82">
        <v>10000</v>
      </c>
      <c r="D123" s="82">
        <v>10000</v>
      </c>
      <c r="E123" s="82">
        <v>12000</v>
      </c>
      <c r="F123" s="82">
        <v>12000</v>
      </c>
      <c r="G123"/>
      <c r="H123"/>
      <c r="I123"/>
      <c r="J123"/>
      <c r="K123"/>
      <c r="L123"/>
      <c r="M123"/>
    </row>
    <row r="124" spans="1:13" ht="15" x14ac:dyDescent="0.25">
      <c r="A124" s="132" t="s">
        <v>132</v>
      </c>
      <c r="B124" s="82">
        <v>24587.309999999998</v>
      </c>
      <c r="C124" s="82"/>
      <c r="D124" s="82">
        <v>23000</v>
      </c>
      <c r="E124" s="82"/>
      <c r="F124" s="82"/>
      <c r="G124"/>
      <c r="H124"/>
      <c r="I124"/>
      <c r="J124"/>
      <c r="K124"/>
      <c r="L124"/>
      <c r="M124"/>
    </row>
    <row r="125" spans="1:13" ht="15" x14ac:dyDescent="0.25">
      <c r="A125" s="176" t="s">
        <v>3575</v>
      </c>
      <c r="B125" s="82">
        <v>16195</v>
      </c>
      <c r="C125" s="82"/>
      <c r="D125" s="82">
        <v>18000</v>
      </c>
      <c r="E125" s="82"/>
      <c r="F125" s="82"/>
      <c r="G125"/>
      <c r="H125"/>
      <c r="I125"/>
      <c r="J125"/>
      <c r="K125"/>
      <c r="L125"/>
      <c r="M125"/>
    </row>
    <row r="126" spans="1:13" ht="15" x14ac:dyDescent="0.25">
      <c r="A126" s="176" t="s">
        <v>143</v>
      </c>
      <c r="B126" s="82"/>
      <c r="C126" s="82"/>
      <c r="D126" s="82">
        <v>1000</v>
      </c>
      <c r="E126" s="82"/>
      <c r="F126" s="82"/>
      <c r="G126"/>
      <c r="H126"/>
      <c r="I126"/>
      <c r="J126"/>
      <c r="K126"/>
      <c r="L126"/>
      <c r="M126"/>
    </row>
    <row r="127" spans="1:13" ht="15" x14ac:dyDescent="0.25">
      <c r="A127" s="176" t="s">
        <v>236</v>
      </c>
      <c r="B127" s="82">
        <v>8392.31</v>
      </c>
      <c r="C127" s="82"/>
      <c r="D127" s="82">
        <v>4000</v>
      </c>
      <c r="E127" s="82"/>
      <c r="F127" s="82"/>
      <c r="G127"/>
      <c r="H127"/>
      <c r="I127"/>
      <c r="J127"/>
      <c r="K127"/>
      <c r="L127"/>
      <c r="M127"/>
    </row>
    <row r="128" spans="1:13" ht="15" x14ac:dyDescent="0.25">
      <c r="A128" s="132" t="s">
        <v>172</v>
      </c>
      <c r="B128" s="82"/>
      <c r="C128" s="82"/>
      <c r="D128" s="82">
        <v>1300</v>
      </c>
      <c r="E128" s="82"/>
      <c r="F128" s="82"/>
      <c r="G128"/>
      <c r="H128"/>
      <c r="I128"/>
      <c r="J128"/>
      <c r="K128"/>
      <c r="L128"/>
      <c r="M128"/>
    </row>
    <row r="129" spans="1:13" ht="15" x14ac:dyDescent="0.25">
      <c r="A129" s="176" t="s">
        <v>207</v>
      </c>
      <c r="B129" s="82"/>
      <c r="C129" s="82"/>
      <c r="D129" s="82">
        <v>1300</v>
      </c>
      <c r="E129" s="82"/>
      <c r="F129" s="82"/>
      <c r="G129"/>
      <c r="H129"/>
      <c r="I129"/>
      <c r="J129"/>
      <c r="K129"/>
      <c r="L129"/>
      <c r="M129"/>
    </row>
    <row r="130" spans="1:13" ht="15" x14ac:dyDescent="0.25">
      <c r="A130" s="132" t="s">
        <v>173</v>
      </c>
      <c r="B130" s="82">
        <v>29522.5</v>
      </c>
      <c r="C130" s="82"/>
      <c r="D130" s="82">
        <v>30000</v>
      </c>
      <c r="E130" s="82"/>
      <c r="F130" s="82"/>
      <c r="G130"/>
      <c r="H130"/>
      <c r="I130"/>
      <c r="J130"/>
      <c r="K130"/>
      <c r="L130"/>
      <c r="M130"/>
    </row>
    <row r="131" spans="1:13" ht="15" x14ac:dyDescent="0.25">
      <c r="A131" s="176" t="s">
        <v>210</v>
      </c>
      <c r="B131" s="82">
        <v>29522.5</v>
      </c>
      <c r="C131" s="82"/>
      <c r="D131" s="82">
        <v>30000</v>
      </c>
      <c r="E131" s="82"/>
      <c r="F131" s="82"/>
      <c r="G131"/>
      <c r="H131"/>
      <c r="I131"/>
      <c r="J131"/>
      <c r="K131"/>
      <c r="L131"/>
      <c r="M131"/>
    </row>
    <row r="132" spans="1:13" ht="15" x14ac:dyDescent="0.25">
      <c r="A132" s="378" t="s">
        <v>3564</v>
      </c>
      <c r="B132" s="372">
        <v>357716.99</v>
      </c>
      <c r="C132" s="372"/>
      <c r="D132" s="372"/>
      <c r="E132" s="372"/>
      <c r="F132" s="372"/>
      <c r="G132"/>
      <c r="H132"/>
      <c r="I132"/>
      <c r="J132"/>
      <c r="K132"/>
      <c r="L132"/>
      <c r="M132"/>
    </row>
    <row r="133" spans="1:13" ht="15" x14ac:dyDescent="0.25">
      <c r="A133" s="174" t="s">
        <v>164</v>
      </c>
      <c r="B133" s="147">
        <v>357716.99</v>
      </c>
      <c r="C133" s="147"/>
      <c r="D133" s="147"/>
      <c r="E133" s="147"/>
      <c r="F133" s="147"/>
      <c r="G133"/>
      <c r="H133"/>
      <c r="I133"/>
      <c r="J133"/>
      <c r="K133"/>
      <c r="L133"/>
      <c r="M133"/>
    </row>
    <row r="134" spans="1:13" ht="15" x14ac:dyDescent="0.25">
      <c r="A134" s="132" t="s">
        <v>180</v>
      </c>
      <c r="B134" s="82">
        <v>357716.99</v>
      </c>
      <c r="C134" s="82"/>
      <c r="D134" s="82"/>
      <c r="E134" s="82"/>
      <c r="F134" s="82"/>
      <c r="G134"/>
      <c r="H134"/>
      <c r="I134"/>
      <c r="J134"/>
      <c r="K134"/>
      <c r="L134"/>
      <c r="M134"/>
    </row>
    <row r="135" spans="1:13" ht="15" x14ac:dyDescent="0.25">
      <c r="A135" s="176" t="s">
        <v>223</v>
      </c>
      <c r="B135" s="82">
        <v>357716.99</v>
      </c>
      <c r="C135" s="82"/>
      <c r="D135" s="82"/>
      <c r="E135" s="82"/>
      <c r="F135" s="82"/>
      <c r="G135"/>
      <c r="H135"/>
      <c r="I135"/>
      <c r="J135"/>
      <c r="K135"/>
      <c r="L135"/>
      <c r="M135"/>
    </row>
    <row r="136" spans="1:13" ht="15" x14ac:dyDescent="0.25">
      <c r="A136" s="371" t="s">
        <v>3572</v>
      </c>
      <c r="B136" s="82"/>
      <c r="C136" s="82">
        <v>4635000</v>
      </c>
      <c r="D136" s="82"/>
      <c r="E136" s="82"/>
      <c r="F136" s="82"/>
      <c r="G136"/>
      <c r="H136"/>
      <c r="I136"/>
      <c r="J136"/>
      <c r="K136"/>
      <c r="L136"/>
      <c r="M136"/>
    </row>
    <row r="137" spans="1:13" ht="15" x14ac:dyDescent="0.25">
      <c r="A137" s="174" t="s">
        <v>164</v>
      </c>
      <c r="B137" s="147"/>
      <c r="C137" s="147">
        <v>4635000</v>
      </c>
      <c r="D137" s="147"/>
      <c r="E137" s="147"/>
      <c r="F137" s="147"/>
      <c r="G137"/>
      <c r="H137"/>
      <c r="I137"/>
      <c r="J137"/>
      <c r="K137"/>
      <c r="L137"/>
      <c r="M137"/>
    </row>
    <row r="138" spans="1:13" ht="15" x14ac:dyDescent="0.25">
      <c r="A138" s="132" t="s">
        <v>180</v>
      </c>
      <c r="B138" s="82"/>
      <c r="C138" s="82">
        <v>4635000</v>
      </c>
      <c r="D138" s="82"/>
      <c r="E138" s="82"/>
      <c r="F138" s="82"/>
      <c r="G138"/>
      <c r="H138"/>
      <c r="I138"/>
      <c r="J138"/>
      <c r="K138"/>
      <c r="L138"/>
      <c r="M138"/>
    </row>
    <row r="139" spans="1:13" ht="15" x14ac:dyDescent="0.25">
      <c r="A139" s="176" t="s">
        <v>223</v>
      </c>
      <c r="B139" s="82"/>
      <c r="C139" s="82">
        <v>4635000</v>
      </c>
      <c r="D139" s="82"/>
      <c r="E139" s="82"/>
      <c r="F139" s="82"/>
      <c r="G139"/>
      <c r="H139"/>
      <c r="I139"/>
      <c r="J139"/>
      <c r="K139"/>
      <c r="L139"/>
      <c r="M139"/>
    </row>
    <row r="140" spans="1:13" ht="15" x14ac:dyDescent="0.25">
      <c r="A140" s="163" t="s">
        <v>141</v>
      </c>
      <c r="B140" s="166">
        <v>292068.94</v>
      </c>
      <c r="C140" s="166">
        <v>291290</v>
      </c>
      <c r="D140" s="166">
        <v>439800</v>
      </c>
      <c r="E140" s="166">
        <v>469800</v>
      </c>
      <c r="F140" s="166">
        <v>764800</v>
      </c>
      <c r="G140"/>
      <c r="H140"/>
      <c r="I140"/>
      <c r="J140"/>
      <c r="K140"/>
      <c r="L140"/>
      <c r="M140"/>
    </row>
    <row r="141" spans="1:13" ht="15" x14ac:dyDescent="0.25">
      <c r="A141" s="378" t="s">
        <v>3562</v>
      </c>
      <c r="B141" s="372">
        <v>292068.94</v>
      </c>
      <c r="C141" s="372">
        <v>291290</v>
      </c>
      <c r="D141" s="372">
        <v>439800</v>
      </c>
      <c r="E141" s="372">
        <v>469800</v>
      </c>
      <c r="F141" s="372">
        <v>764800</v>
      </c>
      <c r="G141"/>
      <c r="H141"/>
      <c r="I141"/>
      <c r="J141"/>
      <c r="K141"/>
      <c r="L141"/>
      <c r="M141"/>
    </row>
    <row r="142" spans="1:13" ht="15" x14ac:dyDescent="0.25">
      <c r="A142" s="174" t="s">
        <v>131</v>
      </c>
      <c r="B142" s="147">
        <v>290086.44</v>
      </c>
      <c r="C142" s="147">
        <v>276290</v>
      </c>
      <c r="D142" s="147">
        <v>384250</v>
      </c>
      <c r="E142" s="147">
        <v>414250</v>
      </c>
      <c r="F142" s="147">
        <v>384250</v>
      </c>
      <c r="G142"/>
      <c r="H142"/>
      <c r="I142"/>
      <c r="J142"/>
      <c r="K142"/>
      <c r="L142"/>
      <c r="M142"/>
    </row>
    <row r="143" spans="1:13" ht="15" x14ac:dyDescent="0.25">
      <c r="A143" s="132" t="s">
        <v>132</v>
      </c>
      <c r="B143" s="82">
        <v>290086.44</v>
      </c>
      <c r="C143" s="82">
        <v>276290</v>
      </c>
      <c r="D143" s="82">
        <v>384250</v>
      </c>
      <c r="E143" s="82">
        <v>414250</v>
      </c>
      <c r="F143" s="82">
        <v>384250</v>
      </c>
      <c r="G143"/>
      <c r="H143"/>
      <c r="I143"/>
      <c r="J143"/>
      <c r="K143"/>
      <c r="L143"/>
      <c r="M143"/>
    </row>
    <row r="144" spans="1:13" ht="15" x14ac:dyDescent="0.25">
      <c r="A144" s="176" t="s">
        <v>152</v>
      </c>
      <c r="B144" s="82">
        <v>1831.31</v>
      </c>
      <c r="C144" s="82">
        <v>4000</v>
      </c>
      <c r="D144" s="82">
        <v>4000</v>
      </c>
      <c r="E144" s="82">
        <v>4000</v>
      </c>
      <c r="F144" s="82">
        <v>4000</v>
      </c>
      <c r="G144"/>
      <c r="H144"/>
      <c r="I144"/>
      <c r="J144"/>
      <c r="K144"/>
      <c r="L144"/>
      <c r="M144"/>
    </row>
    <row r="145" spans="1:13" ht="15" x14ac:dyDescent="0.25">
      <c r="A145" s="176" t="s">
        <v>143</v>
      </c>
      <c r="B145" s="82">
        <v>64556.56</v>
      </c>
      <c r="C145" s="82">
        <v>69290</v>
      </c>
      <c r="D145" s="82">
        <v>157000</v>
      </c>
      <c r="E145" s="82">
        <v>157000</v>
      </c>
      <c r="F145" s="82">
        <v>157000</v>
      </c>
      <c r="G145"/>
      <c r="H145"/>
      <c r="I145"/>
      <c r="J145"/>
      <c r="K145"/>
      <c r="L145"/>
      <c r="M145"/>
    </row>
    <row r="146" spans="1:13" ht="15" x14ac:dyDescent="0.25">
      <c r="A146" s="176" t="s">
        <v>153</v>
      </c>
      <c r="B146" s="82">
        <v>223698.57</v>
      </c>
      <c r="C146" s="82">
        <v>203000</v>
      </c>
      <c r="D146" s="82">
        <v>223250</v>
      </c>
      <c r="E146" s="82">
        <v>253250</v>
      </c>
      <c r="F146" s="82">
        <v>223250</v>
      </c>
      <c r="G146"/>
      <c r="H146"/>
      <c r="I146"/>
      <c r="J146"/>
      <c r="K146"/>
      <c r="L146"/>
      <c r="M146"/>
    </row>
    <row r="147" spans="1:13" ht="15" x14ac:dyDescent="0.25">
      <c r="A147" s="174" t="s">
        <v>162</v>
      </c>
      <c r="B147" s="147">
        <v>550</v>
      </c>
      <c r="C147" s="147"/>
      <c r="D147" s="147">
        <v>50550</v>
      </c>
      <c r="E147" s="147">
        <v>50550</v>
      </c>
      <c r="F147" s="147">
        <v>550</v>
      </c>
      <c r="G147"/>
      <c r="H147"/>
      <c r="I147"/>
      <c r="J147"/>
      <c r="K147"/>
      <c r="L147"/>
      <c r="M147"/>
    </row>
    <row r="148" spans="1:13" ht="15" x14ac:dyDescent="0.25">
      <c r="A148" s="132" t="s">
        <v>177</v>
      </c>
      <c r="B148" s="82">
        <v>550</v>
      </c>
      <c r="C148" s="82"/>
      <c r="D148" s="82">
        <v>50550</v>
      </c>
      <c r="E148" s="82">
        <v>50550</v>
      </c>
      <c r="F148" s="82">
        <v>550</v>
      </c>
      <c r="G148"/>
      <c r="H148"/>
      <c r="I148"/>
      <c r="J148"/>
      <c r="K148"/>
      <c r="L148"/>
      <c r="M148"/>
    </row>
    <row r="149" spans="1:13" ht="15" x14ac:dyDescent="0.25">
      <c r="A149" s="176" t="s">
        <v>251</v>
      </c>
      <c r="B149" s="82">
        <v>550</v>
      </c>
      <c r="C149" s="82"/>
      <c r="D149" s="82">
        <v>50550</v>
      </c>
      <c r="E149" s="82">
        <v>50550</v>
      </c>
      <c r="F149" s="82">
        <v>550</v>
      </c>
      <c r="G149"/>
      <c r="H149"/>
      <c r="I149"/>
      <c r="J149"/>
      <c r="K149"/>
      <c r="L149"/>
      <c r="M149"/>
    </row>
    <row r="150" spans="1:13" ht="15" x14ac:dyDescent="0.25">
      <c r="A150" s="174" t="s">
        <v>163</v>
      </c>
      <c r="B150" s="147">
        <v>1432.5</v>
      </c>
      <c r="C150" s="147">
        <v>15000</v>
      </c>
      <c r="D150" s="147">
        <v>5000</v>
      </c>
      <c r="E150" s="147">
        <v>5000</v>
      </c>
      <c r="F150" s="147">
        <v>380000</v>
      </c>
      <c r="G150"/>
      <c r="H150"/>
      <c r="I150"/>
      <c r="J150"/>
      <c r="K150"/>
      <c r="L150"/>
      <c r="M150"/>
    </row>
    <row r="151" spans="1:13" ht="15" x14ac:dyDescent="0.25">
      <c r="A151" s="132" t="s">
        <v>178</v>
      </c>
      <c r="B151" s="82">
        <v>1432.5</v>
      </c>
      <c r="C151" s="82">
        <v>15000</v>
      </c>
      <c r="D151" s="82">
        <v>5000</v>
      </c>
      <c r="E151" s="82">
        <v>5000</v>
      </c>
      <c r="F151" s="82">
        <v>380000</v>
      </c>
      <c r="G151"/>
      <c r="H151"/>
      <c r="I151"/>
      <c r="J151"/>
      <c r="K151"/>
      <c r="L151"/>
      <c r="M151"/>
    </row>
    <row r="152" spans="1:13" ht="15" x14ac:dyDescent="0.25">
      <c r="A152" s="176" t="s">
        <v>240</v>
      </c>
      <c r="B152" s="82">
        <v>1432.5</v>
      </c>
      <c r="C152" s="82">
        <v>15000</v>
      </c>
      <c r="D152" s="82">
        <v>5000</v>
      </c>
      <c r="E152" s="82">
        <v>5000</v>
      </c>
      <c r="F152" s="82">
        <v>380000</v>
      </c>
      <c r="G152"/>
      <c r="H152"/>
      <c r="I152"/>
      <c r="J152"/>
      <c r="K152"/>
      <c r="L152"/>
      <c r="M152"/>
    </row>
    <row r="153" spans="1:13" ht="15" x14ac:dyDescent="0.25">
      <c r="A153" s="163" t="s">
        <v>241</v>
      </c>
      <c r="B153" s="166">
        <v>162176.5</v>
      </c>
      <c r="C153" s="166">
        <v>178516</v>
      </c>
      <c r="D153" s="166">
        <v>139650</v>
      </c>
      <c r="E153" s="166">
        <v>70700</v>
      </c>
      <c r="F153" s="166">
        <v>63100</v>
      </c>
      <c r="G153"/>
      <c r="H153"/>
      <c r="I153"/>
      <c r="J153"/>
      <c r="K153"/>
      <c r="L153"/>
      <c r="M153"/>
    </row>
    <row r="154" spans="1:13" ht="15" x14ac:dyDescent="0.25">
      <c r="A154" s="378" t="s">
        <v>3562</v>
      </c>
      <c r="B154" s="372">
        <v>162176.5</v>
      </c>
      <c r="C154" s="372">
        <v>178516</v>
      </c>
      <c r="D154" s="372">
        <v>139650</v>
      </c>
      <c r="E154" s="372">
        <v>70700</v>
      </c>
      <c r="F154" s="372">
        <v>63100</v>
      </c>
      <c r="G154"/>
      <c r="H154"/>
      <c r="I154"/>
      <c r="J154"/>
      <c r="K154"/>
      <c r="L154"/>
      <c r="M154"/>
    </row>
    <row r="155" spans="1:13" ht="15" x14ac:dyDescent="0.25">
      <c r="A155" s="174" t="s">
        <v>131</v>
      </c>
      <c r="B155" s="147">
        <v>47026.35</v>
      </c>
      <c r="C155" s="147">
        <v>61145</v>
      </c>
      <c r="D155" s="147">
        <v>62200</v>
      </c>
      <c r="E155" s="147">
        <v>70700</v>
      </c>
      <c r="F155" s="147">
        <v>63100</v>
      </c>
      <c r="G155"/>
      <c r="H155"/>
      <c r="I155"/>
      <c r="J155"/>
      <c r="K155"/>
      <c r="L155"/>
      <c r="M155"/>
    </row>
    <row r="156" spans="1:13" ht="15" x14ac:dyDescent="0.25">
      <c r="A156" s="132" t="s">
        <v>171</v>
      </c>
      <c r="B156" s="82">
        <v>24584.48</v>
      </c>
      <c r="C156" s="82">
        <v>34200</v>
      </c>
      <c r="D156" s="82">
        <v>28300</v>
      </c>
      <c r="E156" s="82">
        <v>36800</v>
      </c>
      <c r="F156" s="82">
        <v>28800</v>
      </c>
      <c r="G156"/>
      <c r="H156"/>
      <c r="I156"/>
      <c r="J156"/>
      <c r="K156"/>
      <c r="L156"/>
      <c r="M156"/>
    </row>
    <row r="157" spans="1:13" ht="15" x14ac:dyDescent="0.25">
      <c r="A157" s="176" t="s">
        <v>233</v>
      </c>
      <c r="B157" s="82">
        <v>21086.28</v>
      </c>
      <c r="C157" s="82">
        <v>24000</v>
      </c>
      <c r="D157" s="82">
        <v>26000</v>
      </c>
      <c r="E157" s="82">
        <v>28600</v>
      </c>
      <c r="F157" s="82">
        <v>28600</v>
      </c>
      <c r="G157"/>
      <c r="H157"/>
      <c r="I157"/>
      <c r="J157"/>
      <c r="K157"/>
      <c r="L157"/>
      <c r="M157"/>
    </row>
    <row r="158" spans="1:13" ht="15" x14ac:dyDescent="0.25">
      <c r="A158" s="176" t="s">
        <v>195</v>
      </c>
      <c r="B158" s="82">
        <v>46.9</v>
      </c>
      <c r="C158" s="82">
        <v>200</v>
      </c>
      <c r="D158" s="82">
        <v>200</v>
      </c>
      <c r="E158" s="82">
        <v>200</v>
      </c>
      <c r="F158" s="82">
        <v>200</v>
      </c>
      <c r="G158"/>
      <c r="H158"/>
      <c r="I158"/>
      <c r="J158"/>
      <c r="K158"/>
      <c r="L158"/>
      <c r="M158"/>
    </row>
    <row r="159" spans="1:13" ht="15" x14ac:dyDescent="0.25">
      <c r="A159" s="176" t="s">
        <v>234</v>
      </c>
      <c r="B159" s="82">
        <v>3451.3</v>
      </c>
      <c r="C159" s="82">
        <v>10000</v>
      </c>
      <c r="D159" s="82">
        <v>2100</v>
      </c>
      <c r="E159" s="82">
        <v>8000</v>
      </c>
      <c r="F159" s="82"/>
      <c r="G159"/>
      <c r="H159"/>
      <c r="I159"/>
      <c r="J159"/>
      <c r="K159"/>
      <c r="L159"/>
      <c r="M159"/>
    </row>
    <row r="160" spans="1:13" ht="15" x14ac:dyDescent="0.25">
      <c r="A160" s="132" t="s">
        <v>132</v>
      </c>
      <c r="B160" s="82">
        <v>13412.15</v>
      </c>
      <c r="C160" s="82">
        <v>18145</v>
      </c>
      <c r="D160" s="82">
        <v>19900</v>
      </c>
      <c r="E160" s="82">
        <v>19900</v>
      </c>
      <c r="F160" s="82">
        <v>20300</v>
      </c>
      <c r="G160"/>
      <c r="H160"/>
      <c r="I160"/>
      <c r="J160"/>
      <c r="K160"/>
      <c r="L160"/>
      <c r="M160"/>
    </row>
    <row r="161" spans="1:13" ht="15" x14ac:dyDescent="0.25">
      <c r="A161" s="176" t="s">
        <v>152</v>
      </c>
      <c r="B161" s="82">
        <v>9659.8799999999992</v>
      </c>
      <c r="C161" s="82">
        <v>13500</v>
      </c>
      <c r="D161" s="82">
        <v>14900</v>
      </c>
      <c r="E161" s="82">
        <v>14900</v>
      </c>
      <c r="F161" s="82">
        <v>15300</v>
      </c>
      <c r="G161"/>
      <c r="H161"/>
      <c r="I161"/>
      <c r="J161"/>
      <c r="K161"/>
      <c r="L161"/>
      <c r="M161"/>
    </row>
    <row r="162" spans="1:13" ht="15" x14ac:dyDescent="0.25">
      <c r="A162" s="176" t="s">
        <v>237</v>
      </c>
      <c r="B162" s="82">
        <v>3752.27</v>
      </c>
      <c r="C162" s="82">
        <v>4645</v>
      </c>
      <c r="D162" s="82">
        <v>5000</v>
      </c>
      <c r="E162" s="82">
        <v>5000</v>
      </c>
      <c r="F162" s="82">
        <v>5000</v>
      </c>
      <c r="G162"/>
      <c r="H162"/>
      <c r="I162"/>
      <c r="J162"/>
      <c r="K162"/>
      <c r="L162"/>
      <c r="M162"/>
    </row>
    <row r="163" spans="1:13" ht="15" x14ac:dyDescent="0.25">
      <c r="A163" s="132" t="s">
        <v>173</v>
      </c>
      <c r="B163" s="82">
        <v>9029.7199999999993</v>
      </c>
      <c r="C163" s="82">
        <v>8800</v>
      </c>
      <c r="D163" s="82">
        <v>14000</v>
      </c>
      <c r="E163" s="82">
        <v>14000</v>
      </c>
      <c r="F163" s="82">
        <v>14000</v>
      </c>
      <c r="G163"/>
      <c r="H163"/>
      <c r="I163"/>
      <c r="J163"/>
      <c r="K163"/>
      <c r="L163"/>
      <c r="M163"/>
    </row>
    <row r="164" spans="1:13" ht="15" x14ac:dyDescent="0.25">
      <c r="A164" s="176" t="s">
        <v>209</v>
      </c>
      <c r="B164" s="82">
        <v>9029.7199999999993</v>
      </c>
      <c r="C164" s="82">
        <v>8800</v>
      </c>
      <c r="D164" s="82">
        <v>14000</v>
      </c>
      <c r="E164" s="82">
        <v>14000</v>
      </c>
      <c r="F164" s="82">
        <v>14000</v>
      </c>
      <c r="G164"/>
      <c r="H164"/>
      <c r="I164"/>
      <c r="J164"/>
      <c r="K164"/>
      <c r="L164"/>
      <c r="M164"/>
    </row>
    <row r="165" spans="1:13" ht="15" x14ac:dyDescent="0.25">
      <c r="A165" s="174" t="s">
        <v>160</v>
      </c>
      <c r="B165" s="147">
        <v>10820.16</v>
      </c>
      <c r="C165" s="147">
        <v>6800</v>
      </c>
      <c r="D165" s="147">
        <v>2450</v>
      </c>
      <c r="E165" s="147"/>
      <c r="F165" s="147"/>
      <c r="G165"/>
      <c r="H165"/>
      <c r="I165"/>
      <c r="J165"/>
      <c r="K165"/>
      <c r="L165"/>
      <c r="M165"/>
    </row>
    <row r="166" spans="1:13" ht="15" x14ac:dyDescent="0.25">
      <c r="A166" s="132" t="s">
        <v>174</v>
      </c>
      <c r="B166" s="82">
        <v>10820.16</v>
      </c>
      <c r="C166" s="82">
        <v>6800</v>
      </c>
      <c r="D166" s="82">
        <v>2450</v>
      </c>
      <c r="E166" s="82"/>
      <c r="F166" s="82"/>
      <c r="G166"/>
      <c r="H166"/>
      <c r="I166"/>
      <c r="J166"/>
      <c r="K166"/>
      <c r="L166"/>
      <c r="M166"/>
    </row>
    <row r="167" spans="1:13" ht="24.75" x14ac:dyDescent="0.25">
      <c r="A167" s="176" t="s">
        <v>242</v>
      </c>
      <c r="B167" s="82">
        <v>10820.16</v>
      </c>
      <c r="C167" s="82">
        <v>6800</v>
      </c>
      <c r="D167" s="82">
        <v>2450</v>
      </c>
      <c r="E167" s="82"/>
      <c r="F167" s="82"/>
      <c r="G167"/>
      <c r="H167"/>
      <c r="I167"/>
      <c r="J167"/>
      <c r="K167"/>
      <c r="L167"/>
      <c r="M167"/>
    </row>
    <row r="168" spans="1:13" ht="15" x14ac:dyDescent="0.25">
      <c r="A168" s="174" t="s">
        <v>163</v>
      </c>
      <c r="B168" s="147">
        <v>104329.99</v>
      </c>
      <c r="C168" s="147">
        <v>110571</v>
      </c>
      <c r="D168" s="147">
        <v>75000</v>
      </c>
      <c r="E168" s="147"/>
      <c r="F168" s="147"/>
      <c r="G168"/>
      <c r="H168"/>
      <c r="I168"/>
      <c r="J168"/>
      <c r="K168"/>
      <c r="L168"/>
      <c r="M168"/>
    </row>
    <row r="169" spans="1:13" ht="15" x14ac:dyDescent="0.25">
      <c r="A169" s="132" t="s">
        <v>179</v>
      </c>
      <c r="B169" s="82">
        <v>104329.99</v>
      </c>
      <c r="C169" s="82">
        <v>110571</v>
      </c>
      <c r="D169" s="82">
        <v>75000</v>
      </c>
      <c r="E169" s="82"/>
      <c r="F169" s="82"/>
      <c r="G169"/>
      <c r="H169"/>
      <c r="I169"/>
      <c r="J169"/>
      <c r="K169"/>
      <c r="L169"/>
      <c r="M169"/>
    </row>
    <row r="170" spans="1:13" ht="15" x14ac:dyDescent="0.25">
      <c r="A170" s="176" t="s">
        <v>243</v>
      </c>
      <c r="B170" s="82">
        <v>104329.99</v>
      </c>
      <c r="C170" s="82">
        <v>110571</v>
      </c>
      <c r="D170" s="82">
        <v>75000</v>
      </c>
      <c r="E170" s="82"/>
      <c r="F170" s="82"/>
      <c r="G170"/>
      <c r="H170"/>
      <c r="I170"/>
      <c r="J170"/>
      <c r="K170"/>
      <c r="L170"/>
      <c r="M170"/>
    </row>
    <row r="171" spans="1:13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ht="15" x14ac:dyDescent="0.25">
      <c r="A191"/>
      <c r="B191"/>
      <c r="C191"/>
      <c r="D191"/>
      <c r="E191" s="144"/>
    </row>
    <row r="192" spans="1:13" ht="15" x14ac:dyDescent="0.25">
      <c r="A192"/>
      <c r="B192"/>
      <c r="C192"/>
      <c r="D192"/>
      <c r="E192" s="144"/>
    </row>
    <row r="193" spans="1:5" ht="15" x14ac:dyDescent="0.25">
      <c r="A193"/>
      <c r="B193"/>
      <c r="C193"/>
      <c r="D193"/>
      <c r="E193" s="144"/>
    </row>
    <row r="194" spans="1:5" ht="15" x14ac:dyDescent="0.25">
      <c r="A194"/>
      <c r="B194"/>
      <c r="C194"/>
      <c r="D194"/>
      <c r="E194" s="144"/>
    </row>
    <row r="195" spans="1:5" ht="15" x14ac:dyDescent="0.25">
      <c r="A195"/>
      <c r="B195"/>
      <c r="C195"/>
      <c r="D195"/>
      <c r="E195" s="144"/>
    </row>
    <row r="196" spans="1:5" ht="15" x14ac:dyDescent="0.25">
      <c r="A196"/>
      <c r="B196"/>
      <c r="C196"/>
      <c r="D196"/>
      <c r="E196" s="144"/>
    </row>
    <row r="197" spans="1:5" ht="15" x14ac:dyDescent="0.25">
      <c r="A197"/>
      <c r="B197"/>
      <c r="C197"/>
      <c r="D197"/>
      <c r="E197" s="144"/>
    </row>
    <row r="198" spans="1:5" ht="15" x14ac:dyDescent="0.25">
      <c r="A198"/>
      <c r="B198"/>
      <c r="C198"/>
      <c r="D198"/>
      <c r="E198" s="144"/>
    </row>
    <row r="199" spans="1:5" ht="15" x14ac:dyDescent="0.25">
      <c r="A199"/>
      <c r="B199"/>
      <c r="C199"/>
      <c r="D199"/>
      <c r="E199" s="144"/>
    </row>
    <row r="200" spans="1:5" ht="15" x14ac:dyDescent="0.25">
      <c r="A200"/>
      <c r="B200"/>
      <c r="C200"/>
      <c r="D200"/>
      <c r="E200" s="144"/>
    </row>
    <row r="201" spans="1:5" ht="15" x14ac:dyDescent="0.25">
      <c r="A201"/>
      <c r="B201"/>
      <c r="C201"/>
      <c r="D201"/>
      <c r="E201" s="144"/>
    </row>
    <row r="202" spans="1:5" ht="15" x14ac:dyDescent="0.25">
      <c r="A202"/>
      <c r="B202"/>
      <c r="C202"/>
      <c r="D202"/>
      <c r="E202" s="144"/>
    </row>
    <row r="203" spans="1:5" ht="15" x14ac:dyDescent="0.25">
      <c r="A203"/>
      <c r="B203"/>
      <c r="C203"/>
      <c r="D203"/>
      <c r="E203" s="144"/>
    </row>
    <row r="204" spans="1:5" ht="15" x14ac:dyDescent="0.25">
      <c r="A204"/>
      <c r="B204"/>
      <c r="C204"/>
      <c r="D204"/>
      <c r="E204" s="144"/>
    </row>
    <row r="205" spans="1:5" ht="15" x14ac:dyDescent="0.25">
      <c r="A205"/>
      <c r="B205"/>
      <c r="C205"/>
      <c r="D205"/>
      <c r="E205" s="144"/>
    </row>
    <row r="206" spans="1:5" ht="15" x14ac:dyDescent="0.25">
      <c r="A206"/>
      <c r="B206"/>
      <c r="C206"/>
      <c r="D206"/>
      <c r="E206" s="144"/>
    </row>
    <row r="207" spans="1:5" ht="15" x14ac:dyDescent="0.25">
      <c r="A207"/>
      <c r="B207"/>
      <c r="C207"/>
      <c r="D207"/>
      <c r="E207" s="144"/>
    </row>
    <row r="208" spans="1:5" ht="15" x14ac:dyDescent="0.25">
      <c r="A208"/>
      <c r="B208"/>
      <c r="C208"/>
      <c r="D208"/>
      <c r="E208" s="144"/>
    </row>
    <row r="209" spans="1:5" ht="15" x14ac:dyDescent="0.25">
      <c r="A209"/>
      <c r="B209"/>
      <c r="C209"/>
      <c r="D209"/>
      <c r="E209" s="144"/>
    </row>
    <row r="210" spans="1:5" ht="15" x14ac:dyDescent="0.25">
      <c r="A210"/>
      <c r="B210"/>
      <c r="C210"/>
      <c r="D210"/>
      <c r="E210" s="144"/>
    </row>
    <row r="211" spans="1:5" ht="15" x14ac:dyDescent="0.25">
      <c r="A211"/>
      <c r="B211"/>
      <c r="C211"/>
      <c r="D211"/>
      <c r="E211" s="144"/>
    </row>
    <row r="212" spans="1:5" ht="15" x14ac:dyDescent="0.25">
      <c r="A212"/>
      <c r="B212"/>
      <c r="C212"/>
      <c r="D212"/>
      <c r="E212" s="144"/>
    </row>
    <row r="213" spans="1:5" ht="15" x14ac:dyDescent="0.25">
      <c r="A213"/>
      <c r="B213"/>
      <c r="C213"/>
      <c r="D213"/>
      <c r="E213" s="144"/>
    </row>
    <row r="214" spans="1:5" ht="15" x14ac:dyDescent="0.25">
      <c r="A214"/>
      <c r="B214"/>
      <c r="C214"/>
      <c r="D214"/>
      <c r="E214" s="144"/>
    </row>
    <row r="215" spans="1:5" ht="15" x14ac:dyDescent="0.25">
      <c r="A215"/>
      <c r="B215"/>
      <c r="C215"/>
      <c r="D215"/>
      <c r="E215" s="144"/>
    </row>
    <row r="216" spans="1:5" ht="15" x14ac:dyDescent="0.25">
      <c r="A216"/>
      <c r="B216"/>
      <c r="C216"/>
      <c r="D216"/>
      <c r="E216" s="144"/>
    </row>
    <row r="217" spans="1:5" ht="15" x14ac:dyDescent="0.25">
      <c r="A217"/>
      <c r="B217"/>
      <c r="C217"/>
      <c r="D217"/>
      <c r="E217" s="144"/>
    </row>
    <row r="218" spans="1:5" ht="15" x14ac:dyDescent="0.25">
      <c r="A218"/>
      <c r="B218"/>
      <c r="C218"/>
      <c r="D218"/>
      <c r="E218" s="144"/>
    </row>
    <row r="219" spans="1:5" ht="15" x14ac:dyDescent="0.25">
      <c r="A219"/>
      <c r="B219"/>
      <c r="C219"/>
      <c r="D219"/>
      <c r="E219" s="144"/>
    </row>
    <row r="220" spans="1:5" ht="15" x14ac:dyDescent="0.25">
      <c r="A220"/>
      <c r="B220"/>
      <c r="C220"/>
      <c r="D220"/>
      <c r="E220" s="144"/>
    </row>
    <row r="221" spans="1:5" ht="15" x14ac:dyDescent="0.25">
      <c r="A221"/>
      <c r="B221"/>
      <c r="C221"/>
      <c r="D221"/>
      <c r="E221" s="144"/>
    </row>
    <row r="222" spans="1:5" ht="15" x14ac:dyDescent="0.25">
      <c r="A222"/>
      <c r="B222"/>
      <c r="C222"/>
      <c r="D222"/>
      <c r="E222" s="144"/>
    </row>
    <row r="223" spans="1:5" ht="15" x14ac:dyDescent="0.25">
      <c r="A223"/>
      <c r="B223"/>
      <c r="C223"/>
      <c r="D223"/>
      <c r="E223" s="144"/>
    </row>
    <row r="224" spans="1:5" ht="15" x14ac:dyDescent="0.25">
      <c r="A224"/>
      <c r="B224"/>
      <c r="C224"/>
      <c r="D224"/>
      <c r="E224" s="144"/>
    </row>
    <row r="225" spans="1:5" ht="15" x14ac:dyDescent="0.25">
      <c r="A225"/>
      <c r="B225"/>
      <c r="C225"/>
      <c r="D225"/>
      <c r="E225" s="144"/>
    </row>
    <row r="226" spans="1:5" ht="15" x14ac:dyDescent="0.25">
      <c r="A226"/>
      <c r="B226"/>
      <c r="C226"/>
      <c r="D226"/>
      <c r="E226" s="144"/>
    </row>
    <row r="227" spans="1:5" ht="15" x14ac:dyDescent="0.25">
      <c r="A227"/>
      <c r="B227"/>
      <c r="C227"/>
      <c r="D227"/>
      <c r="E227" s="144"/>
    </row>
    <row r="228" spans="1:5" ht="15" x14ac:dyDescent="0.25">
      <c r="A228"/>
      <c r="B228"/>
      <c r="C228"/>
      <c r="D228"/>
      <c r="E228" s="144"/>
    </row>
    <row r="229" spans="1:5" ht="15" x14ac:dyDescent="0.25">
      <c r="A229"/>
      <c r="B229"/>
      <c r="C229"/>
      <c r="D229"/>
      <c r="E229" s="144"/>
    </row>
    <row r="230" spans="1:5" ht="15" x14ac:dyDescent="0.25">
      <c r="A230"/>
      <c r="B230"/>
      <c r="C230"/>
      <c r="D230"/>
      <c r="E230" s="144"/>
    </row>
    <row r="231" spans="1:5" ht="15" x14ac:dyDescent="0.25">
      <c r="A231"/>
      <c r="B231"/>
      <c r="C231"/>
      <c r="D231"/>
      <c r="E231" s="144"/>
    </row>
    <row r="232" spans="1:5" ht="15" x14ac:dyDescent="0.25">
      <c r="A232"/>
      <c r="B232"/>
      <c r="C232"/>
      <c r="D232"/>
      <c r="E232" s="144"/>
    </row>
    <row r="233" spans="1:5" ht="15" x14ac:dyDescent="0.25">
      <c r="A233"/>
      <c r="B233"/>
      <c r="C233"/>
      <c r="D233"/>
      <c r="E233" s="144"/>
    </row>
    <row r="234" spans="1:5" ht="15" x14ac:dyDescent="0.25">
      <c r="A234"/>
      <c r="B234"/>
      <c r="C234"/>
      <c r="D234"/>
      <c r="E234" s="144"/>
    </row>
    <row r="235" spans="1:5" ht="15" x14ac:dyDescent="0.25">
      <c r="A235"/>
      <c r="B235"/>
      <c r="C235"/>
      <c r="D235"/>
      <c r="E235" s="144"/>
    </row>
    <row r="236" spans="1:5" ht="15" x14ac:dyDescent="0.25">
      <c r="A236"/>
      <c r="B236"/>
      <c r="C236"/>
      <c r="D236"/>
      <c r="E236" s="144"/>
    </row>
    <row r="237" spans="1:5" ht="15" x14ac:dyDescent="0.25">
      <c r="A237"/>
      <c r="B237"/>
      <c r="C237"/>
      <c r="D237"/>
      <c r="E237" s="144"/>
    </row>
    <row r="238" spans="1:5" ht="15" x14ac:dyDescent="0.25">
      <c r="A238"/>
      <c r="B238"/>
      <c r="C238"/>
      <c r="D238"/>
      <c r="E238" s="144"/>
    </row>
    <row r="239" spans="1:5" ht="15" x14ac:dyDescent="0.25">
      <c r="A239"/>
      <c r="B239"/>
      <c r="C239"/>
      <c r="D239"/>
      <c r="E239" s="144"/>
    </row>
    <row r="240" spans="1:5" ht="15" x14ac:dyDescent="0.25">
      <c r="A240"/>
      <c r="B240"/>
      <c r="C240"/>
      <c r="D240"/>
      <c r="E240" s="144"/>
    </row>
    <row r="241" spans="1:5" ht="15" x14ac:dyDescent="0.25">
      <c r="A241"/>
      <c r="B241"/>
      <c r="C241"/>
      <c r="D241"/>
      <c r="E241" s="144"/>
    </row>
    <row r="242" spans="1:5" ht="15" x14ac:dyDescent="0.25">
      <c r="A242"/>
      <c r="B242"/>
      <c r="C242"/>
      <c r="D242"/>
      <c r="E242" s="144"/>
    </row>
    <row r="243" spans="1:5" ht="15" x14ac:dyDescent="0.25">
      <c r="A243"/>
      <c r="B243"/>
      <c r="C243"/>
      <c r="D243"/>
      <c r="E243" s="144"/>
    </row>
    <row r="244" spans="1:5" ht="15" x14ac:dyDescent="0.25">
      <c r="A244"/>
      <c r="B244" s="114"/>
      <c r="C244" s="114"/>
      <c r="D244" s="114"/>
      <c r="E244" s="170"/>
    </row>
    <row r="245" spans="1:5" ht="15" x14ac:dyDescent="0.25">
      <c r="A245"/>
      <c r="B245" s="114"/>
      <c r="C245" s="114"/>
      <c r="D245" s="114"/>
      <c r="E245" s="170"/>
    </row>
    <row r="246" spans="1:5" ht="15" x14ac:dyDescent="0.25">
      <c r="A246"/>
      <c r="B246" s="114"/>
      <c r="C246" s="114"/>
      <c r="D246" s="114"/>
      <c r="E246" s="170"/>
    </row>
    <row r="247" spans="1:5" ht="15" x14ac:dyDescent="0.25">
      <c r="A247"/>
      <c r="B247" s="114"/>
      <c r="C247" s="114"/>
      <c r="D247" s="114"/>
      <c r="E247" s="170"/>
    </row>
    <row r="248" spans="1:5" ht="15" x14ac:dyDescent="0.25">
      <c r="A248"/>
      <c r="B248" s="114"/>
      <c r="C248" s="114"/>
      <c r="D248" s="114"/>
      <c r="E248" s="170"/>
    </row>
    <row r="249" spans="1:5" ht="15" x14ac:dyDescent="0.25">
      <c r="A249" s="114"/>
      <c r="B249" s="114"/>
      <c r="C249" s="114"/>
      <c r="D249" s="114"/>
      <c r="E249" s="170"/>
    </row>
    <row r="250" spans="1:5" ht="15" x14ac:dyDescent="0.25">
      <c r="A250" s="114"/>
      <c r="B250" s="114"/>
      <c r="C250" s="114"/>
      <c r="D250" s="114"/>
      <c r="E250" s="170"/>
    </row>
    <row r="251" spans="1:5" ht="15" x14ac:dyDescent="0.25">
      <c r="A251" s="114"/>
      <c r="B251" s="114"/>
      <c r="C251" s="114"/>
      <c r="D251" s="114"/>
      <c r="E251" s="170"/>
    </row>
    <row r="252" spans="1:5" ht="15" x14ac:dyDescent="0.25">
      <c r="A252" s="114"/>
      <c r="B252" s="114"/>
      <c r="C252" s="114"/>
      <c r="D252" s="114"/>
      <c r="E252" s="170"/>
    </row>
    <row r="253" spans="1:5" ht="15" x14ac:dyDescent="0.25">
      <c r="A253" s="114"/>
      <c r="B253" s="114"/>
      <c r="C253" s="114"/>
      <c r="D253" s="114"/>
      <c r="E253" s="170"/>
    </row>
    <row r="254" spans="1:5" ht="15" x14ac:dyDescent="0.25">
      <c r="A254" s="114"/>
      <c r="B254" s="114"/>
      <c r="C254" s="114"/>
      <c r="D254" s="114"/>
      <c r="E254" s="170"/>
    </row>
    <row r="255" spans="1:5" ht="15" x14ac:dyDescent="0.25">
      <c r="A255" s="114"/>
      <c r="B255" s="114"/>
      <c r="C255" s="114"/>
      <c r="D255" s="114"/>
      <c r="E255" s="170"/>
    </row>
    <row r="256" spans="1:5" ht="15" x14ac:dyDescent="0.25">
      <c r="A256" s="114"/>
      <c r="B256" s="114"/>
      <c r="C256" s="114"/>
      <c r="D256" s="114"/>
      <c r="E256" s="170"/>
    </row>
    <row r="257" spans="1:5" ht="15" x14ac:dyDescent="0.25">
      <c r="A257" s="114"/>
      <c r="B257" s="114"/>
      <c r="C257" s="114"/>
      <c r="D257" s="114"/>
      <c r="E257" s="170"/>
    </row>
    <row r="258" spans="1:5" ht="15" x14ac:dyDescent="0.25">
      <c r="A258" s="114"/>
      <c r="B258" s="114"/>
      <c r="C258" s="114"/>
      <c r="D258" s="114"/>
      <c r="E258" s="170"/>
    </row>
    <row r="259" spans="1:5" ht="15" x14ac:dyDescent="0.25">
      <c r="A259" s="114"/>
      <c r="B259" s="114"/>
      <c r="C259" s="114"/>
      <c r="D259" s="114"/>
      <c r="E259" s="170"/>
    </row>
    <row r="260" spans="1:5" ht="15" x14ac:dyDescent="0.25">
      <c r="A260" s="114"/>
      <c r="B260" s="114"/>
      <c r="C260" s="114"/>
      <c r="D260" s="114"/>
      <c r="E260" s="170"/>
    </row>
    <row r="261" spans="1:5" ht="15" x14ac:dyDescent="0.25">
      <c r="A261" s="114"/>
      <c r="B261" s="114"/>
      <c r="C261" s="114"/>
      <c r="D261" s="114"/>
      <c r="E261" s="170"/>
    </row>
    <row r="262" spans="1:5" ht="15" x14ac:dyDescent="0.25">
      <c r="A262" s="114"/>
      <c r="B262" s="114"/>
      <c r="C262" s="114"/>
      <c r="D262" s="114"/>
      <c r="E262" s="170"/>
    </row>
    <row r="263" spans="1:5" ht="15" x14ac:dyDescent="0.25">
      <c r="A263" s="114"/>
      <c r="B263" s="114"/>
      <c r="C263" s="114"/>
      <c r="D263" s="114"/>
      <c r="E263" s="170"/>
    </row>
    <row r="264" spans="1:5" ht="15" x14ac:dyDescent="0.25">
      <c r="A264" s="114"/>
      <c r="B264" s="114"/>
      <c r="C264" s="114"/>
      <c r="D264" s="114"/>
      <c r="E264" s="170"/>
    </row>
    <row r="265" spans="1:5" ht="15" x14ac:dyDescent="0.25">
      <c r="A265" s="114"/>
      <c r="B265" s="114"/>
      <c r="C265" s="114"/>
      <c r="D265" s="114"/>
      <c r="E265" s="170"/>
    </row>
    <row r="266" spans="1:5" ht="15" x14ac:dyDescent="0.25">
      <c r="A266" s="114"/>
      <c r="B266" s="114"/>
      <c r="C266" s="114"/>
      <c r="D266" s="114"/>
      <c r="E266" s="170"/>
    </row>
    <row r="267" spans="1:5" ht="15" x14ac:dyDescent="0.25">
      <c r="A267" s="114"/>
      <c r="B267" s="114"/>
      <c r="C267" s="114"/>
      <c r="D267" s="114"/>
      <c r="E267" s="170"/>
    </row>
    <row r="268" spans="1:5" ht="15" x14ac:dyDescent="0.25">
      <c r="A268" s="114"/>
      <c r="B268" s="114"/>
      <c r="C268" s="114"/>
      <c r="D268" s="114"/>
      <c r="E268" s="170"/>
    </row>
    <row r="269" spans="1:5" ht="15" x14ac:dyDescent="0.25">
      <c r="A269" s="114"/>
      <c r="B269" s="114"/>
      <c r="C269" s="114"/>
      <c r="D269" s="114"/>
      <c r="E269" s="170"/>
    </row>
    <row r="270" spans="1:5" ht="15" x14ac:dyDescent="0.25">
      <c r="A270" s="114"/>
      <c r="B270" s="114"/>
      <c r="C270" s="114"/>
      <c r="D270" s="114"/>
      <c r="E270" s="170"/>
    </row>
    <row r="271" spans="1:5" ht="15" x14ac:dyDescent="0.25">
      <c r="A271" s="114"/>
      <c r="B271" s="114"/>
      <c r="C271" s="114"/>
      <c r="D271" s="114"/>
      <c r="E271" s="170"/>
    </row>
    <row r="272" spans="1:5" ht="15" x14ac:dyDescent="0.25">
      <c r="A272" s="114"/>
      <c r="B272" s="114"/>
      <c r="C272" s="114"/>
      <c r="D272" s="114"/>
      <c r="E272" s="170"/>
    </row>
    <row r="273" spans="1:5" ht="15" x14ac:dyDescent="0.25">
      <c r="A273" s="114"/>
      <c r="B273" s="114"/>
      <c r="C273" s="114"/>
      <c r="D273" s="114"/>
      <c r="E273" s="170"/>
    </row>
    <row r="274" spans="1:5" ht="15" x14ac:dyDescent="0.25">
      <c r="A274" s="114"/>
      <c r="B274" s="114"/>
      <c r="C274" s="114"/>
      <c r="D274" s="114"/>
      <c r="E274" s="170"/>
    </row>
    <row r="275" spans="1:5" ht="15" x14ac:dyDescent="0.25">
      <c r="A275" s="114"/>
      <c r="B275" s="114"/>
      <c r="C275" s="114"/>
      <c r="D275" s="114"/>
      <c r="E275" s="170"/>
    </row>
    <row r="276" spans="1:5" ht="15" x14ac:dyDescent="0.25">
      <c r="A276" s="114"/>
      <c r="B276" s="114"/>
      <c r="C276" s="114"/>
      <c r="D276" s="114"/>
      <c r="E276" s="170"/>
    </row>
    <row r="277" spans="1:5" ht="15" x14ac:dyDescent="0.25">
      <c r="A277" s="114"/>
      <c r="B277" s="114"/>
      <c r="C277" s="114"/>
      <c r="D277" s="114"/>
      <c r="E277" s="170"/>
    </row>
    <row r="278" spans="1:5" ht="15" x14ac:dyDescent="0.25">
      <c r="A278" s="114"/>
      <c r="B278" s="114"/>
      <c r="C278" s="114"/>
      <c r="D278" s="114"/>
      <c r="E278" s="170"/>
    </row>
    <row r="279" spans="1:5" ht="15" x14ac:dyDescent="0.25">
      <c r="A279" s="114"/>
      <c r="B279" s="114"/>
      <c r="C279" s="114"/>
      <c r="D279" s="114"/>
      <c r="E279" s="170"/>
    </row>
    <row r="280" spans="1:5" ht="15" x14ac:dyDescent="0.25">
      <c r="A280" s="114"/>
      <c r="B280" s="114"/>
      <c r="C280" s="114"/>
      <c r="D280" s="114"/>
      <c r="E280" s="170"/>
    </row>
    <row r="281" spans="1:5" ht="15" x14ac:dyDescent="0.25">
      <c r="A281" s="114"/>
      <c r="B281" s="114"/>
      <c r="C281" s="114"/>
      <c r="D281" s="114"/>
      <c r="E281" s="170"/>
    </row>
    <row r="282" spans="1:5" ht="15" x14ac:dyDescent="0.25">
      <c r="A282" s="114"/>
      <c r="B282" s="114"/>
      <c r="C282" s="114"/>
      <c r="D282" s="114"/>
      <c r="E282" s="170"/>
    </row>
  </sheetData>
  <sheetProtection selectLockedCells="1" selectUnlockedCells="1"/>
  <mergeCells count="24">
    <mergeCell ref="A3:A4"/>
    <mergeCell ref="K52:K53"/>
    <mergeCell ref="B3:B4"/>
    <mergeCell ref="C3:C4"/>
    <mergeCell ref="A52:A53"/>
    <mergeCell ref="C52:C53"/>
    <mergeCell ref="H52:H53"/>
    <mergeCell ref="I52:I53"/>
    <mergeCell ref="J52:J53"/>
    <mergeCell ref="B52:B53"/>
    <mergeCell ref="M3:M4"/>
    <mergeCell ref="M52:M53"/>
    <mergeCell ref="L52:L53"/>
    <mergeCell ref="D3:D4"/>
    <mergeCell ref="E3:E4"/>
    <mergeCell ref="F3:F4"/>
    <mergeCell ref="D52:D53"/>
    <mergeCell ref="E52:E53"/>
    <mergeCell ref="F52:F53"/>
    <mergeCell ref="L3:L4"/>
    <mergeCell ref="I3:I4"/>
    <mergeCell ref="J3:J4"/>
    <mergeCell ref="K3:K4"/>
    <mergeCell ref="H3:H4"/>
  </mergeCells>
  <pageMargins left="0" right="0" top="0" bottom="0" header="0.31496062992125984" footer="0.31496062992125984"/>
  <pageSetup paperSize="9" scale="70" fitToHeight="0" orientation="portrait" r:id="rId3"/>
  <rowBreaks count="2" manualBreakCount="2">
    <brk id="114" max="16383" man="1"/>
    <brk id="135" max="16383" man="1"/>
  </rowBreaks>
  <colBreaks count="1" manualBreakCount="1">
    <brk id="6" max="1048575" man="1"/>
  </colBreaks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M248"/>
  <sheetViews>
    <sheetView showGridLines="0" zoomScaleNormal="100" zoomScaleSheetLayoutView="70" workbookViewId="0">
      <pane ySplit="10" topLeftCell="A11" activePane="bottomLeft" state="frozen"/>
      <selection pane="bottomLeft" activeCell="A16" sqref="A16:M16"/>
    </sheetView>
  </sheetViews>
  <sheetFormatPr defaultColWidth="8.85546875" defaultRowHeight="12" x14ac:dyDescent="0.2"/>
  <cols>
    <col min="1" max="1" width="60.7109375" style="61" customWidth="1"/>
    <col min="2" max="2" width="13.7109375" style="81" customWidth="1"/>
    <col min="3" max="3" width="16.140625" style="81" customWidth="1"/>
    <col min="4" max="4" width="13.7109375" style="81" hidden="1" customWidth="1"/>
    <col min="5" max="5" width="11.42578125" style="81" hidden="1" customWidth="1"/>
    <col min="6" max="7" width="9.28515625" style="61" hidden="1" customWidth="1"/>
    <col min="8" max="8" width="8.85546875" style="61" hidden="1" customWidth="1"/>
    <col min="9" max="9" width="11" style="61" hidden="1" customWidth="1"/>
    <col min="10" max="10" width="14.42578125" style="61" hidden="1" customWidth="1"/>
    <col min="11" max="11" width="13.7109375" style="61" customWidth="1"/>
    <col min="12" max="12" width="11.85546875" style="61" bestFit="1" customWidth="1"/>
    <col min="13" max="13" width="12" style="61" customWidth="1"/>
    <col min="14" max="16384" width="8.85546875" style="61"/>
  </cols>
  <sheetData>
    <row r="1" spans="1:13" x14ac:dyDescent="0.2">
      <c r="A1" s="442" t="s">
        <v>275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</row>
    <row r="2" spans="1:13" x14ac:dyDescent="0.2">
      <c r="A2" s="442" t="s">
        <v>306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</row>
    <row r="3" spans="1:13" ht="35.25" customHeight="1" x14ac:dyDescent="0.2">
      <c r="A3" s="439"/>
      <c r="B3" s="439" t="s">
        <v>345</v>
      </c>
      <c r="C3" s="439" t="s">
        <v>344</v>
      </c>
      <c r="D3" s="127"/>
      <c r="E3" s="127"/>
      <c r="F3" s="443" t="s">
        <v>324</v>
      </c>
      <c r="G3" s="453"/>
      <c r="H3" s="439" t="s">
        <v>336</v>
      </c>
      <c r="I3" s="439" t="s">
        <v>337</v>
      </c>
      <c r="J3" s="439" t="s">
        <v>344</v>
      </c>
      <c r="K3" s="439" t="s">
        <v>343</v>
      </c>
      <c r="L3" s="439" t="s">
        <v>339</v>
      </c>
      <c r="M3" s="441" t="s">
        <v>342</v>
      </c>
    </row>
    <row r="4" spans="1:13" ht="36" x14ac:dyDescent="0.2">
      <c r="A4" s="440"/>
      <c r="B4" s="440"/>
      <c r="C4" s="440"/>
      <c r="D4" s="267" t="s">
        <v>289</v>
      </c>
      <c r="E4" s="180" t="s">
        <v>296</v>
      </c>
      <c r="F4" s="265" t="s">
        <v>334</v>
      </c>
      <c r="G4" s="265" t="s">
        <v>335</v>
      </c>
      <c r="H4" s="440"/>
      <c r="I4" s="440"/>
      <c r="J4" s="440"/>
      <c r="K4" s="440"/>
      <c r="L4" s="440"/>
      <c r="M4" s="441"/>
    </row>
    <row r="5" spans="1:13" x14ac:dyDescent="0.2">
      <c r="A5" s="265"/>
      <c r="B5" s="268" t="s">
        <v>290</v>
      </c>
      <c r="C5" s="268" t="s">
        <v>291</v>
      </c>
      <c r="E5" s="182" t="s">
        <v>293</v>
      </c>
      <c r="F5" s="268" t="s">
        <v>292</v>
      </c>
      <c r="G5" s="268" t="s">
        <v>293</v>
      </c>
      <c r="H5" s="268" t="s">
        <v>325</v>
      </c>
      <c r="I5" s="268" t="s">
        <v>340</v>
      </c>
      <c r="J5" s="268" t="s">
        <v>291</v>
      </c>
      <c r="K5" s="268" t="s">
        <v>292</v>
      </c>
      <c r="L5" s="268" t="s">
        <v>293</v>
      </c>
      <c r="M5" s="268" t="s">
        <v>325</v>
      </c>
    </row>
    <row r="6" spans="1:13" hidden="1" x14ac:dyDescent="0.2">
      <c r="A6" s="65"/>
      <c r="B6" s="65"/>
      <c r="C6" s="65"/>
      <c r="D6" s="65"/>
      <c r="E6" s="126"/>
    </row>
    <row r="7" spans="1:13" hidden="1" x14ac:dyDescent="0.2">
      <c r="A7" s="64"/>
      <c r="B7" s="127"/>
      <c r="C7" s="127"/>
      <c r="D7" s="127"/>
      <c r="E7" s="127"/>
    </row>
    <row r="8" spans="1:13" ht="15" hidden="1" x14ac:dyDescent="0.25">
      <c r="A8" s="83" t="s">
        <v>253</v>
      </c>
      <c r="B8" s="82" t="s" vm="1">
        <v>254</v>
      </c>
      <c r="C8" s="144"/>
      <c r="D8" s="144"/>
      <c r="E8" s="144"/>
    </row>
    <row r="9" spans="1:13" ht="15" hidden="1" x14ac:dyDescent="0.25">
      <c r="A9"/>
      <c r="B9" s="144"/>
      <c r="C9" s="144"/>
      <c r="D9" s="144"/>
      <c r="E9" s="144"/>
    </row>
    <row r="10" spans="1:13" ht="55.5" hidden="1" customHeight="1" x14ac:dyDescent="0.25">
      <c r="A10" s="352" t="s">
        <v>274</v>
      </c>
      <c r="B10" s="82" t="s">
        <v>326</v>
      </c>
      <c r="C10" s="82" t="s">
        <v>327</v>
      </c>
      <c r="D10" s="82" t="s">
        <v>328</v>
      </c>
      <c r="E10" s="82" t="s">
        <v>329</v>
      </c>
      <c r="F10"/>
      <c r="G10"/>
      <c r="H10"/>
      <c r="I10"/>
      <c r="J10"/>
      <c r="K10"/>
      <c r="L10"/>
      <c r="M10"/>
    </row>
    <row r="11" spans="1:13" ht="15" x14ac:dyDescent="0.25">
      <c r="A11" s="156" t="s">
        <v>2</v>
      </c>
      <c r="B11" s="172">
        <v>215940</v>
      </c>
      <c r="C11" s="172">
        <v>206050</v>
      </c>
      <c r="D11" s="172"/>
      <c r="E11" s="172"/>
      <c r="F11"/>
      <c r="G11"/>
      <c r="H11"/>
      <c r="I11"/>
      <c r="J11"/>
      <c r="K11"/>
      <c r="L11"/>
      <c r="M11"/>
    </row>
    <row r="12" spans="1:13" ht="15" x14ac:dyDescent="0.25">
      <c r="A12" s="157" t="s">
        <v>3553</v>
      </c>
      <c r="B12" s="172">
        <v>215940</v>
      </c>
      <c r="C12" s="172">
        <v>206050</v>
      </c>
      <c r="D12" s="172"/>
      <c r="E12" s="172"/>
      <c r="F12"/>
      <c r="G12"/>
      <c r="H12"/>
      <c r="I12"/>
      <c r="J12"/>
      <c r="K12"/>
      <c r="L12"/>
      <c r="M12"/>
    </row>
    <row r="13" spans="1:13" ht="15" x14ac:dyDescent="0.25">
      <c r="A13" s="158" t="s">
        <v>4</v>
      </c>
      <c r="B13" s="172">
        <v>215940</v>
      </c>
      <c r="C13" s="172">
        <v>206050</v>
      </c>
      <c r="D13" s="172"/>
      <c r="E13" s="172"/>
      <c r="F13"/>
      <c r="G13"/>
      <c r="H13"/>
      <c r="I13"/>
      <c r="J13"/>
      <c r="K13"/>
      <c r="L13"/>
      <c r="M13"/>
    </row>
    <row r="14" spans="1:13" ht="15" x14ac:dyDescent="0.25">
      <c r="A14" s="159" t="s">
        <v>28</v>
      </c>
      <c r="B14" s="172">
        <v>215940</v>
      </c>
      <c r="C14" s="172">
        <v>206050</v>
      </c>
      <c r="D14" s="172"/>
      <c r="E14" s="172"/>
      <c r="F14"/>
      <c r="G14"/>
      <c r="H14"/>
      <c r="I14"/>
      <c r="J14"/>
      <c r="K14"/>
      <c r="L14"/>
      <c r="M14"/>
    </row>
    <row r="15" spans="1:13" ht="15" x14ac:dyDescent="0.25">
      <c r="A15" s="237" t="s">
        <v>3562</v>
      </c>
      <c r="B15" s="173">
        <v>127550</v>
      </c>
      <c r="C15" s="173">
        <v>127550</v>
      </c>
      <c r="D15" s="173"/>
      <c r="E15" s="173"/>
      <c r="F15"/>
      <c r="G15"/>
      <c r="H15"/>
      <c r="I15"/>
      <c r="J15"/>
      <c r="K15"/>
      <c r="L15"/>
      <c r="M15"/>
    </row>
    <row r="16" spans="1:13" ht="15" x14ac:dyDescent="0.25">
      <c r="A16" s="237" t="s">
        <v>3563</v>
      </c>
      <c r="B16" s="173">
        <v>88390</v>
      </c>
      <c r="C16" s="173">
        <v>78500</v>
      </c>
      <c r="D16" s="173"/>
      <c r="E16" s="173"/>
      <c r="F16"/>
      <c r="G16"/>
      <c r="H16"/>
      <c r="I16"/>
      <c r="J16"/>
      <c r="K16"/>
      <c r="L16"/>
      <c r="M16"/>
    </row>
    <row r="17" spans="1:13" ht="15" x14ac:dyDescent="0.25">
      <c r="A17" s="312" t="s">
        <v>252</v>
      </c>
      <c r="B17" s="146">
        <v>215940</v>
      </c>
      <c r="C17" s="146">
        <v>206050</v>
      </c>
      <c r="D17" s="146"/>
      <c r="E17" s="146"/>
      <c r="F17"/>
      <c r="G17"/>
      <c r="H17"/>
      <c r="I17"/>
      <c r="J17"/>
      <c r="K17"/>
      <c r="L17"/>
    </row>
    <row r="18" spans="1:13" ht="15" x14ac:dyDescent="0.25">
      <c r="A18"/>
      <c r="B18"/>
      <c r="C18"/>
      <c r="D18"/>
      <c r="E18"/>
      <c r="F18"/>
      <c r="G18"/>
      <c r="H18"/>
      <c r="I18"/>
      <c r="J18"/>
      <c r="K18"/>
      <c r="L18"/>
    </row>
    <row r="19" spans="1:13" ht="34.9" customHeight="1" x14ac:dyDescent="0.25">
      <c r="A19"/>
      <c r="B19"/>
      <c r="C19"/>
      <c r="D19"/>
      <c r="E19"/>
      <c r="F19" s="443" t="s">
        <v>324</v>
      </c>
      <c r="G19" s="453"/>
      <c r="H19" s="439" t="s">
        <v>336</v>
      </c>
      <c r="I19" s="439" t="s">
        <v>337</v>
      </c>
      <c r="J19" s="439" t="s">
        <v>344</v>
      </c>
      <c r="K19" s="439" t="s">
        <v>343</v>
      </c>
      <c r="L19" s="439" t="s">
        <v>339</v>
      </c>
      <c r="M19" s="441" t="s">
        <v>342</v>
      </c>
    </row>
    <row r="20" spans="1:13" ht="24" x14ac:dyDescent="0.25">
      <c r="A20"/>
      <c r="B20"/>
      <c r="C20"/>
      <c r="D20"/>
      <c r="E20"/>
      <c r="F20" s="265" t="s">
        <v>334</v>
      </c>
      <c r="G20" s="265" t="s">
        <v>335</v>
      </c>
      <c r="H20" s="440"/>
      <c r="I20" s="440"/>
      <c r="J20" s="440"/>
      <c r="K20" s="440"/>
      <c r="L20" s="440"/>
      <c r="M20" s="441"/>
    </row>
    <row r="21" spans="1:13" ht="15" x14ac:dyDescent="0.25">
      <c r="A21"/>
      <c r="B21"/>
      <c r="C21"/>
      <c r="D21"/>
      <c r="E21"/>
      <c r="F21" s="268" t="s">
        <v>292</v>
      </c>
      <c r="G21" s="268" t="s">
        <v>293</v>
      </c>
      <c r="H21" s="268" t="s">
        <v>325</v>
      </c>
      <c r="I21" s="268" t="s">
        <v>340</v>
      </c>
      <c r="J21" s="268" t="s">
        <v>291</v>
      </c>
      <c r="K21" s="268" t="s">
        <v>292</v>
      </c>
      <c r="L21" s="268" t="s">
        <v>293</v>
      </c>
      <c r="M21" s="268" t="s">
        <v>325</v>
      </c>
    </row>
    <row r="22" spans="1:13" ht="48" hidden="1" customHeight="1" x14ac:dyDescent="0.25">
      <c r="A22"/>
      <c r="B22"/>
      <c r="C22"/>
      <c r="D22"/>
      <c r="E22" s="144"/>
    </row>
    <row r="23" spans="1:13" ht="55.15" hidden="1" customHeight="1" x14ac:dyDescent="0.25">
      <c r="A23" s="83" t="s">
        <v>253</v>
      </c>
      <c r="B23" s="82" t="s" vm="1">
        <v>254</v>
      </c>
      <c r="C23"/>
      <c r="D23"/>
      <c r="E23" s="144"/>
    </row>
    <row r="24" spans="1:13" ht="60" hidden="1" customHeight="1" x14ac:dyDescent="0.25">
      <c r="A24"/>
      <c r="B24"/>
      <c r="C24"/>
      <c r="D24"/>
      <c r="E24" s="144"/>
    </row>
    <row r="25" spans="1:13" ht="41.45" hidden="1" customHeight="1" x14ac:dyDescent="0.25">
      <c r="A25" s="146" t="s">
        <v>274</v>
      </c>
      <c r="B25" s="82" t="s">
        <v>326</v>
      </c>
      <c r="C25" s="82" t="s">
        <v>327</v>
      </c>
      <c r="D25" s="82" t="s">
        <v>328</v>
      </c>
      <c r="E25" s="82" t="s">
        <v>329</v>
      </c>
      <c r="F25"/>
      <c r="G25"/>
      <c r="H25"/>
      <c r="I25"/>
      <c r="J25"/>
      <c r="K25"/>
      <c r="L25"/>
      <c r="M25"/>
    </row>
    <row r="26" spans="1:13" ht="15" x14ac:dyDescent="0.25">
      <c r="A26" s="149" t="s">
        <v>2</v>
      </c>
      <c r="B26" s="150">
        <v>215940</v>
      </c>
      <c r="C26" s="150">
        <v>206050</v>
      </c>
      <c r="D26" s="150"/>
      <c r="E26" s="150"/>
      <c r="F26"/>
      <c r="G26"/>
      <c r="H26"/>
      <c r="I26"/>
      <c r="J26"/>
      <c r="K26"/>
      <c r="L26"/>
      <c r="M26"/>
    </row>
    <row r="27" spans="1:13" ht="15" x14ac:dyDescent="0.25">
      <c r="A27" s="152" t="s">
        <v>3553</v>
      </c>
      <c r="B27" s="150">
        <v>215940</v>
      </c>
      <c r="C27" s="150">
        <v>206050</v>
      </c>
      <c r="D27" s="150"/>
      <c r="E27" s="150"/>
      <c r="F27"/>
      <c r="G27"/>
      <c r="H27"/>
      <c r="I27"/>
      <c r="J27"/>
      <c r="K27"/>
      <c r="L27"/>
      <c r="M27"/>
    </row>
    <row r="28" spans="1:13" ht="15" x14ac:dyDescent="0.25">
      <c r="A28" s="153" t="s">
        <v>4</v>
      </c>
      <c r="B28" s="150">
        <v>215940</v>
      </c>
      <c r="C28" s="150">
        <v>206050</v>
      </c>
      <c r="D28" s="150"/>
      <c r="E28" s="150"/>
      <c r="F28"/>
      <c r="G28"/>
      <c r="H28"/>
      <c r="I28"/>
      <c r="J28"/>
      <c r="K28"/>
      <c r="L28"/>
      <c r="M28"/>
    </row>
    <row r="29" spans="1:13" ht="15" x14ac:dyDescent="0.25">
      <c r="A29" s="154" t="s">
        <v>28</v>
      </c>
      <c r="B29" s="150">
        <v>215940</v>
      </c>
      <c r="C29" s="150">
        <v>206050</v>
      </c>
      <c r="D29" s="150"/>
      <c r="E29" s="150"/>
      <c r="F29"/>
      <c r="G29"/>
      <c r="H29"/>
      <c r="I29"/>
      <c r="J29"/>
      <c r="K29"/>
      <c r="L29"/>
      <c r="M29"/>
    </row>
    <row r="30" spans="1:13" ht="15" x14ac:dyDescent="0.25">
      <c r="A30" s="367" t="s">
        <v>3562</v>
      </c>
      <c r="B30" s="82">
        <v>127550</v>
      </c>
      <c r="C30" s="82">
        <v>127550</v>
      </c>
      <c r="D30" s="82"/>
      <c r="E30" s="82"/>
      <c r="F30"/>
      <c r="G30"/>
      <c r="H30"/>
      <c r="I30"/>
      <c r="J30"/>
      <c r="K30"/>
      <c r="L30"/>
      <c r="M30"/>
    </row>
    <row r="31" spans="1:13" ht="15" x14ac:dyDescent="0.25">
      <c r="A31" s="273" t="s">
        <v>278</v>
      </c>
      <c r="B31" s="166">
        <v>117550</v>
      </c>
      <c r="C31" s="166">
        <v>127000</v>
      </c>
      <c r="D31" s="166"/>
      <c r="E31" s="166"/>
      <c r="F31"/>
      <c r="G31"/>
      <c r="H31"/>
      <c r="I31"/>
      <c r="J31"/>
      <c r="K31"/>
      <c r="L31"/>
      <c r="M31"/>
    </row>
    <row r="32" spans="1:13" ht="15" x14ac:dyDescent="0.25">
      <c r="A32" s="281" t="s">
        <v>159</v>
      </c>
      <c r="B32" s="82"/>
      <c r="C32" s="82">
        <v>68000</v>
      </c>
      <c r="D32" s="82"/>
      <c r="E32" s="82"/>
      <c r="F32"/>
      <c r="G32"/>
      <c r="H32"/>
      <c r="I32"/>
      <c r="J32"/>
      <c r="K32"/>
      <c r="L32"/>
      <c r="M32"/>
    </row>
    <row r="33" spans="1:13" ht="15" x14ac:dyDescent="0.25">
      <c r="A33" s="132" t="s">
        <v>168</v>
      </c>
      <c r="B33" s="82"/>
      <c r="C33" s="82">
        <v>68000</v>
      </c>
      <c r="D33" s="82"/>
      <c r="E33" s="82"/>
      <c r="F33"/>
      <c r="G33"/>
      <c r="H33"/>
      <c r="I33"/>
      <c r="J33"/>
      <c r="K33"/>
      <c r="L33"/>
      <c r="M33"/>
    </row>
    <row r="34" spans="1:13" ht="15" x14ac:dyDescent="0.25">
      <c r="A34" s="176" t="s">
        <v>186</v>
      </c>
      <c r="B34" s="82"/>
      <c r="C34" s="82">
        <v>68000</v>
      </c>
      <c r="D34" s="82"/>
      <c r="E34" s="82"/>
      <c r="F34"/>
      <c r="G34"/>
      <c r="H34"/>
      <c r="I34"/>
      <c r="J34"/>
      <c r="K34"/>
      <c r="L34"/>
      <c r="M34"/>
    </row>
    <row r="35" spans="1:13" ht="15" x14ac:dyDescent="0.25">
      <c r="A35" s="281" t="s">
        <v>131</v>
      </c>
      <c r="B35" s="82">
        <v>65000</v>
      </c>
      <c r="C35" s="82">
        <v>44000</v>
      </c>
      <c r="D35" s="82"/>
      <c r="E35" s="82"/>
      <c r="F35"/>
      <c r="G35"/>
      <c r="H35"/>
      <c r="I35"/>
      <c r="J35"/>
      <c r="K35"/>
      <c r="L35"/>
      <c r="M35"/>
    </row>
    <row r="36" spans="1:13" ht="15" x14ac:dyDescent="0.25">
      <c r="A36" s="132" t="s">
        <v>170</v>
      </c>
      <c r="B36" s="82">
        <v>45000</v>
      </c>
      <c r="C36" s="82"/>
      <c r="D36" s="82"/>
      <c r="E36" s="82"/>
      <c r="F36"/>
      <c r="G36"/>
      <c r="H36"/>
      <c r="I36"/>
      <c r="J36"/>
      <c r="K36"/>
      <c r="L36"/>
      <c r="M36"/>
    </row>
    <row r="37" spans="1:13" ht="15" x14ac:dyDescent="0.25">
      <c r="A37" s="176" t="s">
        <v>189</v>
      </c>
      <c r="B37" s="82">
        <v>30000</v>
      </c>
      <c r="C37" s="82"/>
      <c r="D37" s="82"/>
      <c r="E37" s="82"/>
      <c r="F37"/>
      <c r="G37"/>
      <c r="H37"/>
      <c r="I37"/>
      <c r="J37"/>
      <c r="K37"/>
      <c r="L37"/>
      <c r="M37"/>
    </row>
    <row r="38" spans="1:13" ht="15" x14ac:dyDescent="0.25">
      <c r="A38" s="176" t="s">
        <v>231</v>
      </c>
      <c r="B38" s="82">
        <v>15000</v>
      </c>
      <c r="C38" s="82"/>
      <c r="D38" s="82"/>
      <c r="E38" s="82"/>
      <c r="F38"/>
      <c r="G38"/>
      <c r="H38"/>
      <c r="I38"/>
      <c r="J38"/>
      <c r="K38"/>
      <c r="L38"/>
      <c r="M38"/>
    </row>
    <row r="39" spans="1:13" ht="15" x14ac:dyDescent="0.25">
      <c r="A39" s="132" t="s">
        <v>171</v>
      </c>
      <c r="B39" s="82">
        <v>20000</v>
      </c>
      <c r="C39" s="82">
        <v>10000</v>
      </c>
      <c r="D39" s="82"/>
      <c r="E39" s="82"/>
      <c r="F39"/>
      <c r="G39"/>
      <c r="H39"/>
      <c r="I39"/>
      <c r="J39"/>
      <c r="K39"/>
      <c r="L39"/>
      <c r="M39"/>
    </row>
    <row r="40" spans="1:13" ht="15" x14ac:dyDescent="0.25">
      <c r="A40" s="176" t="s">
        <v>232</v>
      </c>
      <c r="B40" s="82"/>
      <c r="C40" s="82">
        <v>10000</v>
      </c>
      <c r="D40" s="82"/>
      <c r="E40" s="82"/>
      <c r="F40"/>
      <c r="G40"/>
      <c r="H40"/>
      <c r="I40"/>
      <c r="J40"/>
      <c r="K40"/>
      <c r="L40"/>
      <c r="M40"/>
    </row>
    <row r="41" spans="1:13" ht="15" x14ac:dyDescent="0.25">
      <c r="A41" s="176" t="s">
        <v>233</v>
      </c>
      <c r="B41" s="82">
        <v>20000</v>
      </c>
      <c r="C41" s="82"/>
      <c r="D41" s="82"/>
      <c r="E41" s="82"/>
      <c r="F41"/>
      <c r="G41"/>
      <c r="H41"/>
      <c r="I41"/>
      <c r="J41"/>
      <c r="K41"/>
      <c r="L41"/>
      <c r="M41"/>
    </row>
    <row r="42" spans="1:13" ht="15" x14ac:dyDescent="0.25">
      <c r="A42" s="132" t="s">
        <v>132</v>
      </c>
      <c r="B42" s="82"/>
      <c r="C42" s="82">
        <v>25000</v>
      </c>
      <c r="D42" s="82"/>
      <c r="E42" s="82"/>
      <c r="F42"/>
      <c r="G42"/>
      <c r="H42"/>
      <c r="I42"/>
      <c r="J42"/>
      <c r="K42"/>
      <c r="L42"/>
      <c r="M42"/>
    </row>
    <row r="43" spans="1:13" ht="15" x14ac:dyDescent="0.25">
      <c r="A43" s="176" t="s">
        <v>237</v>
      </c>
      <c r="B43" s="82"/>
      <c r="C43" s="82">
        <v>25000</v>
      </c>
      <c r="D43" s="82"/>
      <c r="E43" s="82"/>
      <c r="F43"/>
      <c r="G43"/>
      <c r="H43"/>
      <c r="I43"/>
      <c r="J43"/>
      <c r="K43"/>
      <c r="L43"/>
      <c r="M43"/>
    </row>
    <row r="44" spans="1:13" ht="15" x14ac:dyDescent="0.25">
      <c r="A44" s="132" t="s">
        <v>173</v>
      </c>
      <c r="B44" s="82"/>
      <c r="C44" s="82">
        <v>9000</v>
      </c>
      <c r="D44" s="82"/>
      <c r="E44" s="82"/>
      <c r="F44"/>
      <c r="G44"/>
      <c r="H44"/>
      <c r="I44"/>
      <c r="J44"/>
      <c r="K44"/>
      <c r="L44"/>
      <c r="M44"/>
    </row>
    <row r="45" spans="1:13" ht="15" x14ac:dyDescent="0.25">
      <c r="A45" s="176" t="s">
        <v>210</v>
      </c>
      <c r="B45" s="82"/>
      <c r="C45" s="82">
        <v>7000</v>
      </c>
      <c r="D45" s="82"/>
      <c r="E45" s="82"/>
      <c r="F45"/>
      <c r="G45"/>
      <c r="H45"/>
      <c r="I45"/>
      <c r="J45"/>
      <c r="K45"/>
      <c r="L45"/>
      <c r="M45"/>
    </row>
    <row r="46" spans="1:13" ht="15" x14ac:dyDescent="0.25">
      <c r="A46" s="176" t="s">
        <v>239</v>
      </c>
      <c r="B46" s="82"/>
      <c r="C46" s="82">
        <v>2000</v>
      </c>
      <c r="D46" s="82"/>
      <c r="E46" s="82"/>
      <c r="F46"/>
      <c r="G46"/>
      <c r="H46"/>
      <c r="I46"/>
      <c r="J46"/>
      <c r="K46"/>
      <c r="L46"/>
      <c r="M46"/>
    </row>
    <row r="47" spans="1:13" ht="15" x14ac:dyDescent="0.25">
      <c r="A47" s="281" t="s">
        <v>163</v>
      </c>
      <c r="B47" s="82"/>
      <c r="C47" s="82">
        <v>15000</v>
      </c>
      <c r="D47" s="82"/>
      <c r="E47" s="82"/>
      <c r="F47"/>
      <c r="G47"/>
      <c r="H47"/>
      <c r="I47"/>
      <c r="J47"/>
      <c r="K47"/>
      <c r="L47"/>
      <c r="M47"/>
    </row>
    <row r="48" spans="1:13" ht="15" x14ac:dyDescent="0.25">
      <c r="A48" s="132" t="s">
        <v>178</v>
      </c>
      <c r="B48" s="82"/>
      <c r="C48" s="82">
        <v>15000</v>
      </c>
      <c r="D48" s="82"/>
      <c r="E48" s="82"/>
      <c r="F48"/>
      <c r="G48"/>
      <c r="H48"/>
      <c r="I48"/>
      <c r="J48"/>
      <c r="K48"/>
      <c r="L48"/>
      <c r="M48"/>
    </row>
    <row r="49" spans="1:13" ht="15" x14ac:dyDescent="0.25">
      <c r="A49" s="176" t="s">
        <v>240</v>
      </c>
      <c r="B49" s="82"/>
      <c r="C49" s="82">
        <v>15000</v>
      </c>
      <c r="D49" s="82"/>
      <c r="E49" s="82"/>
      <c r="F49"/>
      <c r="G49"/>
      <c r="H49"/>
      <c r="I49"/>
      <c r="J49"/>
      <c r="K49"/>
      <c r="L49"/>
      <c r="M49"/>
    </row>
    <row r="50" spans="1:13" ht="15" x14ac:dyDescent="0.25">
      <c r="A50" s="281" t="s">
        <v>164</v>
      </c>
      <c r="B50" s="82">
        <v>52550</v>
      </c>
      <c r="C50" s="82"/>
      <c r="D50" s="82"/>
      <c r="E50" s="82"/>
      <c r="F50"/>
      <c r="G50"/>
      <c r="H50"/>
      <c r="I50"/>
      <c r="J50"/>
      <c r="K50"/>
      <c r="L50"/>
      <c r="M50"/>
    </row>
    <row r="51" spans="1:13" ht="15" x14ac:dyDescent="0.25">
      <c r="A51" s="132" t="s">
        <v>180</v>
      </c>
      <c r="B51" s="82">
        <v>52550</v>
      </c>
      <c r="C51" s="82"/>
      <c r="D51" s="82"/>
      <c r="E51" s="82"/>
      <c r="F51"/>
      <c r="G51"/>
      <c r="H51"/>
      <c r="I51"/>
      <c r="J51"/>
      <c r="K51"/>
      <c r="L51"/>
      <c r="M51"/>
    </row>
    <row r="52" spans="1:13" ht="15" x14ac:dyDescent="0.25">
      <c r="A52" s="176" t="s">
        <v>223</v>
      </c>
      <c r="B52" s="82">
        <v>52550</v>
      </c>
      <c r="C52" s="82"/>
      <c r="D52" s="82"/>
      <c r="E52" s="82"/>
      <c r="F52"/>
      <c r="G52"/>
      <c r="H52"/>
      <c r="I52"/>
      <c r="J52"/>
      <c r="K52"/>
      <c r="L52"/>
      <c r="M52"/>
    </row>
    <row r="53" spans="1:13" ht="15" x14ac:dyDescent="0.25">
      <c r="A53" s="273" t="s">
        <v>141</v>
      </c>
      <c r="B53" s="166">
        <v>10000</v>
      </c>
      <c r="C53" s="166">
        <v>550</v>
      </c>
      <c r="D53" s="166"/>
      <c r="E53" s="166"/>
      <c r="F53"/>
      <c r="G53"/>
      <c r="H53"/>
      <c r="I53"/>
      <c r="J53"/>
      <c r="K53"/>
      <c r="L53"/>
      <c r="M53"/>
    </row>
    <row r="54" spans="1:13" ht="15" x14ac:dyDescent="0.25">
      <c r="A54" s="281" t="s">
        <v>162</v>
      </c>
      <c r="B54" s="82"/>
      <c r="C54" s="82">
        <v>550</v>
      </c>
      <c r="D54" s="82"/>
      <c r="E54" s="82"/>
      <c r="F54"/>
      <c r="G54"/>
      <c r="H54"/>
      <c r="I54"/>
      <c r="J54"/>
      <c r="K54"/>
      <c r="L54"/>
      <c r="M54"/>
    </row>
    <row r="55" spans="1:13" ht="15" x14ac:dyDescent="0.25">
      <c r="A55" s="132" t="s">
        <v>177</v>
      </c>
      <c r="B55" s="82"/>
      <c r="C55" s="82">
        <v>550</v>
      </c>
      <c r="D55" s="82"/>
      <c r="E55" s="82"/>
      <c r="F55"/>
      <c r="G55"/>
      <c r="H55"/>
      <c r="I55"/>
      <c r="J55"/>
      <c r="K55"/>
      <c r="L55"/>
      <c r="M55"/>
    </row>
    <row r="56" spans="1:13" ht="15" x14ac:dyDescent="0.25">
      <c r="A56" s="176" t="s">
        <v>251</v>
      </c>
      <c r="B56" s="82"/>
      <c r="C56" s="82">
        <v>550</v>
      </c>
      <c r="D56" s="82"/>
      <c r="E56" s="82"/>
      <c r="F56"/>
      <c r="G56"/>
      <c r="H56"/>
      <c r="I56"/>
      <c r="J56"/>
      <c r="K56"/>
      <c r="L56"/>
      <c r="M56"/>
    </row>
    <row r="57" spans="1:13" ht="15" x14ac:dyDescent="0.25">
      <c r="A57" s="281" t="s">
        <v>163</v>
      </c>
      <c r="B57" s="82">
        <v>10000</v>
      </c>
      <c r="C57" s="82"/>
      <c r="D57" s="82"/>
      <c r="E57" s="82"/>
      <c r="F57"/>
      <c r="G57"/>
      <c r="H57"/>
      <c r="I57"/>
      <c r="J57"/>
      <c r="K57"/>
      <c r="L57"/>
      <c r="M57"/>
    </row>
    <row r="58" spans="1:13" ht="15" x14ac:dyDescent="0.25">
      <c r="A58" s="132" t="s">
        <v>178</v>
      </c>
      <c r="B58" s="82">
        <v>10000</v>
      </c>
      <c r="C58" s="82"/>
      <c r="D58" s="82"/>
      <c r="E58" s="82"/>
      <c r="F58"/>
      <c r="G58"/>
      <c r="H58"/>
      <c r="I58"/>
      <c r="J58"/>
      <c r="K58"/>
      <c r="L58"/>
      <c r="M58"/>
    </row>
    <row r="59" spans="1:13" ht="15" x14ac:dyDescent="0.25">
      <c r="A59" s="176" t="s">
        <v>240</v>
      </c>
      <c r="B59" s="82">
        <v>10000</v>
      </c>
      <c r="C59" s="82"/>
      <c r="D59" s="82"/>
      <c r="E59" s="82"/>
      <c r="F59"/>
      <c r="G59"/>
      <c r="H59"/>
      <c r="I59"/>
      <c r="J59"/>
      <c r="K59"/>
      <c r="L59"/>
      <c r="M59"/>
    </row>
    <row r="60" spans="1:13" ht="15" x14ac:dyDescent="0.25">
      <c r="A60" s="367" t="s">
        <v>3563</v>
      </c>
      <c r="B60" s="82">
        <v>88390</v>
      </c>
      <c r="C60" s="82">
        <v>78500</v>
      </c>
      <c r="D60" s="82"/>
      <c r="E60" s="82"/>
      <c r="F60"/>
      <c r="G60"/>
      <c r="H60"/>
      <c r="I60"/>
      <c r="J60"/>
      <c r="K60"/>
      <c r="L60"/>
      <c r="M60"/>
    </row>
    <row r="61" spans="1:13" ht="15" x14ac:dyDescent="0.25">
      <c r="A61" s="273" t="s">
        <v>278</v>
      </c>
      <c r="B61" s="166">
        <v>70279</v>
      </c>
      <c r="C61" s="166">
        <v>78500</v>
      </c>
      <c r="D61" s="166"/>
      <c r="E61" s="166"/>
      <c r="F61"/>
      <c r="G61"/>
      <c r="H61"/>
      <c r="I61"/>
      <c r="J61"/>
      <c r="K61"/>
      <c r="L61"/>
      <c r="M61"/>
    </row>
    <row r="62" spans="1:13" ht="15" x14ac:dyDescent="0.25">
      <c r="A62" s="281" t="s">
        <v>159</v>
      </c>
      <c r="B62" s="82"/>
      <c r="C62" s="82">
        <v>39300</v>
      </c>
      <c r="D62" s="82"/>
      <c r="E62" s="82"/>
      <c r="F62"/>
      <c r="G62"/>
      <c r="H62"/>
      <c r="I62"/>
      <c r="J62"/>
      <c r="K62"/>
      <c r="L62"/>
      <c r="M62"/>
    </row>
    <row r="63" spans="1:13" ht="15" x14ac:dyDescent="0.25">
      <c r="A63" s="132" t="s">
        <v>168</v>
      </c>
      <c r="B63" s="82"/>
      <c r="C63" s="82">
        <v>39300</v>
      </c>
      <c r="D63" s="82"/>
      <c r="E63" s="82"/>
      <c r="F63"/>
      <c r="G63"/>
      <c r="H63"/>
      <c r="I63"/>
      <c r="J63"/>
      <c r="K63"/>
      <c r="L63"/>
      <c r="M63"/>
    </row>
    <row r="64" spans="1:13" ht="15" x14ac:dyDescent="0.25">
      <c r="A64" s="176" t="s">
        <v>186</v>
      </c>
      <c r="B64" s="82"/>
      <c r="C64" s="82">
        <v>39300</v>
      </c>
      <c r="D64" s="82"/>
      <c r="E64" s="82"/>
      <c r="F64"/>
      <c r="G64"/>
      <c r="H64"/>
      <c r="I64"/>
      <c r="J64"/>
      <c r="K64"/>
      <c r="L64"/>
      <c r="M64"/>
    </row>
    <row r="65" spans="1:13" ht="15" x14ac:dyDescent="0.25">
      <c r="A65" s="281" t="s">
        <v>131</v>
      </c>
      <c r="B65" s="82">
        <v>63643</v>
      </c>
      <c r="C65" s="82">
        <v>39200</v>
      </c>
      <c r="D65" s="82"/>
      <c r="E65" s="82"/>
      <c r="F65"/>
      <c r="G65"/>
      <c r="H65"/>
      <c r="I65"/>
      <c r="J65"/>
      <c r="K65"/>
      <c r="L65"/>
      <c r="M65"/>
    </row>
    <row r="66" spans="1:13" ht="15" x14ac:dyDescent="0.25">
      <c r="A66" s="132" t="s">
        <v>170</v>
      </c>
      <c r="B66" s="82">
        <v>63643</v>
      </c>
      <c r="C66" s="82"/>
      <c r="D66" s="82"/>
      <c r="E66" s="82"/>
      <c r="F66"/>
      <c r="G66"/>
      <c r="H66"/>
      <c r="I66"/>
      <c r="J66"/>
      <c r="K66"/>
      <c r="L66"/>
      <c r="M66"/>
    </row>
    <row r="67" spans="1:13" ht="15" x14ac:dyDescent="0.25">
      <c r="A67" s="176" t="s">
        <v>230</v>
      </c>
      <c r="B67" s="82">
        <v>63643</v>
      </c>
      <c r="C67" s="82"/>
      <c r="D67" s="82"/>
      <c r="E67" s="82"/>
      <c r="F67"/>
      <c r="G67"/>
      <c r="H67"/>
      <c r="I67"/>
      <c r="J67"/>
      <c r="K67"/>
      <c r="L67"/>
      <c r="M67"/>
    </row>
    <row r="68" spans="1:13" ht="15" x14ac:dyDescent="0.25">
      <c r="A68" s="132" t="s">
        <v>132</v>
      </c>
      <c r="B68" s="82"/>
      <c r="C68" s="82">
        <v>16800</v>
      </c>
      <c r="D68" s="82"/>
      <c r="E68" s="82"/>
      <c r="F68"/>
      <c r="G68"/>
      <c r="H68"/>
      <c r="I68"/>
      <c r="J68"/>
      <c r="K68"/>
      <c r="L68"/>
      <c r="M68"/>
    </row>
    <row r="69" spans="1:13" ht="15" x14ac:dyDescent="0.25">
      <c r="A69" s="176" t="s">
        <v>235</v>
      </c>
      <c r="B69" s="82"/>
      <c r="C69" s="82">
        <v>16800</v>
      </c>
      <c r="D69" s="82"/>
      <c r="E69" s="82"/>
      <c r="F69"/>
      <c r="G69"/>
      <c r="H69"/>
      <c r="I69"/>
      <c r="J69"/>
      <c r="K69"/>
      <c r="L69"/>
      <c r="M69"/>
    </row>
    <row r="70" spans="1:13" ht="15" x14ac:dyDescent="0.25">
      <c r="A70" s="132" t="s">
        <v>173</v>
      </c>
      <c r="B70" s="82"/>
      <c r="C70" s="82">
        <v>22400</v>
      </c>
      <c r="D70" s="82"/>
      <c r="E70" s="82"/>
      <c r="F70"/>
      <c r="G70"/>
      <c r="H70"/>
      <c r="I70"/>
      <c r="J70"/>
      <c r="K70"/>
      <c r="L70"/>
      <c r="M70"/>
    </row>
    <row r="71" spans="1:13" ht="15" x14ac:dyDescent="0.25">
      <c r="A71" s="176" t="s">
        <v>210</v>
      </c>
      <c r="B71" s="82"/>
      <c r="C71" s="82">
        <v>22400</v>
      </c>
      <c r="D71" s="82"/>
      <c r="E71" s="82"/>
      <c r="F71"/>
      <c r="G71"/>
      <c r="H71"/>
      <c r="I71"/>
      <c r="J71"/>
      <c r="K71"/>
      <c r="L71"/>
      <c r="M71"/>
    </row>
    <row r="72" spans="1:13" ht="15" x14ac:dyDescent="0.25">
      <c r="A72" s="281" t="s">
        <v>163</v>
      </c>
      <c r="B72" s="82">
        <v>6636</v>
      </c>
      <c r="C72" s="82"/>
      <c r="D72" s="82"/>
      <c r="E72" s="82"/>
      <c r="F72"/>
      <c r="G72"/>
      <c r="H72"/>
      <c r="I72"/>
      <c r="J72"/>
      <c r="K72"/>
      <c r="L72"/>
      <c r="M72"/>
    </row>
    <row r="73" spans="1:13" ht="15" x14ac:dyDescent="0.25">
      <c r="A73" s="132" t="s">
        <v>178</v>
      </c>
      <c r="B73" s="82">
        <v>6636</v>
      </c>
      <c r="C73" s="82"/>
      <c r="D73" s="82"/>
      <c r="E73" s="82"/>
      <c r="F73"/>
      <c r="G73"/>
      <c r="H73"/>
      <c r="I73"/>
      <c r="J73"/>
      <c r="K73"/>
      <c r="L73"/>
      <c r="M73"/>
    </row>
    <row r="74" spans="1:13" ht="15" x14ac:dyDescent="0.25">
      <c r="A74" s="176" t="s">
        <v>244</v>
      </c>
      <c r="B74" s="82">
        <v>6636</v>
      </c>
      <c r="C74" s="82"/>
      <c r="D74" s="82"/>
      <c r="E74" s="82"/>
      <c r="F74"/>
      <c r="G74"/>
      <c r="H74"/>
      <c r="I74"/>
      <c r="J74"/>
      <c r="K74"/>
      <c r="L74"/>
      <c r="M74"/>
    </row>
    <row r="75" spans="1:13" ht="15" x14ac:dyDescent="0.25">
      <c r="A75" s="273" t="s">
        <v>141</v>
      </c>
      <c r="B75" s="166">
        <v>18111</v>
      </c>
      <c r="C75" s="166"/>
      <c r="D75" s="166"/>
      <c r="E75" s="166"/>
      <c r="F75"/>
      <c r="G75"/>
      <c r="H75"/>
      <c r="I75"/>
      <c r="J75"/>
      <c r="K75"/>
      <c r="L75"/>
      <c r="M75"/>
    </row>
    <row r="76" spans="1:13" ht="15" x14ac:dyDescent="0.25">
      <c r="A76" s="281" t="s">
        <v>163</v>
      </c>
      <c r="B76" s="82">
        <v>18111</v>
      </c>
      <c r="C76" s="82"/>
      <c r="D76" s="82"/>
      <c r="E76" s="82"/>
      <c r="F76"/>
      <c r="G76"/>
      <c r="H76"/>
      <c r="I76"/>
      <c r="J76"/>
      <c r="K76"/>
      <c r="L76"/>
      <c r="M76"/>
    </row>
    <row r="77" spans="1:13" ht="15" x14ac:dyDescent="0.25">
      <c r="A77" s="132" t="s">
        <v>178</v>
      </c>
      <c r="B77" s="82">
        <v>18111</v>
      </c>
      <c r="C77" s="82"/>
      <c r="D77" s="82"/>
      <c r="E77" s="82"/>
      <c r="F77"/>
      <c r="G77"/>
      <c r="H77"/>
      <c r="I77"/>
      <c r="J77"/>
      <c r="K77"/>
      <c r="L77"/>
      <c r="M77"/>
    </row>
    <row r="78" spans="1:13" ht="15" x14ac:dyDescent="0.25">
      <c r="A78" s="176" t="s">
        <v>240</v>
      </c>
      <c r="B78" s="82">
        <v>18111</v>
      </c>
      <c r="C78" s="82"/>
      <c r="D78" s="82"/>
      <c r="E78" s="82"/>
      <c r="F78"/>
      <c r="G78"/>
      <c r="H78"/>
      <c r="I78"/>
      <c r="J78"/>
      <c r="K78"/>
      <c r="L78"/>
      <c r="M78"/>
    </row>
    <row r="79" spans="1:13" ht="15" x14ac:dyDescent="0.25">
      <c r="A79" s="285" t="s">
        <v>252</v>
      </c>
      <c r="B79" s="272">
        <v>215940</v>
      </c>
      <c r="C79" s="272">
        <v>206050</v>
      </c>
      <c r="D79" s="272"/>
      <c r="E79" s="272"/>
      <c r="F79"/>
      <c r="G79"/>
      <c r="H79"/>
      <c r="I79"/>
      <c r="J79"/>
      <c r="K79"/>
      <c r="L79"/>
      <c r="M79"/>
    </row>
    <row r="80" spans="1:13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5" x14ac:dyDescent="0.25">
      <c r="A108"/>
      <c r="B108"/>
      <c r="C108"/>
      <c r="D108"/>
      <c r="E108"/>
    </row>
    <row r="109" spans="1:13" ht="15" x14ac:dyDescent="0.25">
      <c r="A109"/>
      <c r="B109"/>
      <c r="C109"/>
      <c r="D109"/>
      <c r="E109"/>
    </row>
    <row r="110" spans="1:13" ht="15" x14ac:dyDescent="0.25">
      <c r="A110"/>
      <c r="B110"/>
      <c r="C110"/>
      <c r="D110"/>
      <c r="E110"/>
    </row>
    <row r="111" spans="1:13" ht="15" x14ac:dyDescent="0.25">
      <c r="A111"/>
      <c r="B111"/>
      <c r="C111"/>
      <c r="D111"/>
      <c r="E111"/>
    </row>
    <row r="112" spans="1:13" ht="15" x14ac:dyDescent="0.25">
      <c r="A112"/>
      <c r="B112"/>
      <c r="C112"/>
      <c r="D112"/>
      <c r="E112"/>
    </row>
    <row r="113" spans="1:5" ht="15" x14ac:dyDescent="0.25">
      <c r="A113"/>
      <c r="B113"/>
      <c r="C113"/>
      <c r="D113"/>
      <c r="E113" s="144"/>
    </row>
    <row r="114" spans="1:5" ht="15" x14ac:dyDescent="0.25">
      <c r="A114"/>
      <c r="B114"/>
      <c r="C114"/>
      <c r="D114"/>
      <c r="E114" s="144"/>
    </row>
    <row r="115" spans="1:5" ht="15" x14ac:dyDescent="0.25">
      <c r="A115"/>
      <c r="B115"/>
      <c r="C115"/>
      <c r="D115"/>
      <c r="E115" s="144"/>
    </row>
    <row r="116" spans="1:5" ht="15" x14ac:dyDescent="0.25">
      <c r="A116"/>
      <c r="B116"/>
      <c r="C116"/>
      <c r="D116"/>
      <c r="E116" s="144"/>
    </row>
    <row r="117" spans="1:5" ht="15" x14ac:dyDescent="0.25">
      <c r="A117"/>
      <c r="B117"/>
      <c r="C117"/>
      <c r="D117"/>
      <c r="E117" s="144"/>
    </row>
    <row r="118" spans="1:5" ht="15" x14ac:dyDescent="0.25">
      <c r="A118"/>
      <c r="B118"/>
      <c r="C118"/>
      <c r="D118"/>
      <c r="E118" s="144"/>
    </row>
    <row r="119" spans="1:5" ht="15" x14ac:dyDescent="0.25">
      <c r="A119"/>
      <c r="B119"/>
      <c r="C119"/>
      <c r="D119"/>
      <c r="E119" s="144"/>
    </row>
    <row r="120" spans="1:5" ht="15" x14ac:dyDescent="0.25">
      <c r="A120"/>
      <c r="B120"/>
      <c r="C120"/>
      <c r="D120"/>
      <c r="E120" s="144"/>
    </row>
    <row r="121" spans="1:5" ht="15" x14ac:dyDescent="0.25">
      <c r="A121"/>
      <c r="B121"/>
      <c r="C121"/>
      <c r="D121"/>
      <c r="E121" s="144"/>
    </row>
    <row r="122" spans="1:5" ht="15" x14ac:dyDescent="0.25">
      <c r="A122"/>
      <c r="B122"/>
      <c r="C122"/>
      <c r="D122"/>
      <c r="E122" s="144"/>
    </row>
    <row r="123" spans="1:5" ht="15" x14ac:dyDescent="0.25">
      <c r="A123"/>
      <c r="B123"/>
      <c r="C123"/>
      <c r="D123"/>
      <c r="E123" s="144"/>
    </row>
    <row r="124" spans="1:5" ht="15" x14ac:dyDescent="0.25">
      <c r="A124"/>
      <c r="B124"/>
      <c r="C124"/>
      <c r="D124"/>
      <c r="E124" s="144"/>
    </row>
    <row r="125" spans="1:5" ht="15" x14ac:dyDescent="0.25">
      <c r="A125"/>
      <c r="B125"/>
      <c r="C125"/>
      <c r="D125"/>
      <c r="E125" s="144"/>
    </row>
    <row r="126" spans="1:5" ht="15" x14ac:dyDescent="0.25">
      <c r="A126"/>
      <c r="B126"/>
      <c r="C126"/>
      <c r="D126"/>
      <c r="E126" s="144"/>
    </row>
    <row r="127" spans="1:5" ht="15" x14ac:dyDescent="0.25">
      <c r="A127"/>
      <c r="B127"/>
      <c r="C127"/>
      <c r="D127"/>
      <c r="E127" s="144"/>
    </row>
    <row r="128" spans="1:5" ht="15" x14ac:dyDescent="0.25">
      <c r="A128"/>
      <c r="B128"/>
      <c r="C128"/>
      <c r="D128"/>
      <c r="E128" s="144"/>
    </row>
    <row r="129" spans="1:5" ht="15" x14ac:dyDescent="0.25">
      <c r="A129"/>
      <c r="B129"/>
      <c r="C129"/>
      <c r="D129"/>
      <c r="E129" s="144"/>
    </row>
    <row r="130" spans="1:5" ht="15" x14ac:dyDescent="0.25">
      <c r="A130"/>
      <c r="B130"/>
      <c r="C130"/>
      <c r="D130"/>
      <c r="E130" s="144"/>
    </row>
    <row r="131" spans="1:5" ht="15" x14ac:dyDescent="0.25">
      <c r="A131"/>
      <c r="B131"/>
      <c r="C131"/>
      <c r="D131"/>
      <c r="E131" s="144"/>
    </row>
    <row r="132" spans="1:5" ht="15" x14ac:dyDescent="0.25">
      <c r="A132"/>
      <c r="B132"/>
      <c r="C132"/>
      <c r="D132"/>
      <c r="E132" s="144"/>
    </row>
    <row r="133" spans="1:5" ht="15" x14ac:dyDescent="0.25">
      <c r="A133"/>
      <c r="B133"/>
      <c r="C133"/>
      <c r="D133"/>
      <c r="E133" s="144"/>
    </row>
    <row r="134" spans="1:5" ht="15" x14ac:dyDescent="0.25">
      <c r="A134"/>
      <c r="B134"/>
      <c r="C134"/>
      <c r="D134"/>
      <c r="E134" s="144"/>
    </row>
    <row r="135" spans="1:5" ht="15" x14ac:dyDescent="0.25">
      <c r="A135"/>
      <c r="B135"/>
      <c r="C135"/>
      <c r="D135"/>
      <c r="E135" s="144"/>
    </row>
    <row r="136" spans="1:5" ht="15" x14ac:dyDescent="0.25">
      <c r="A136"/>
      <c r="B136"/>
      <c r="C136"/>
      <c r="D136"/>
      <c r="E136" s="144"/>
    </row>
    <row r="137" spans="1:5" ht="15" x14ac:dyDescent="0.25">
      <c r="A137"/>
      <c r="B137"/>
      <c r="C137"/>
      <c r="D137"/>
      <c r="E137" s="144"/>
    </row>
    <row r="138" spans="1:5" ht="15" x14ac:dyDescent="0.25">
      <c r="A138"/>
      <c r="B138"/>
      <c r="C138"/>
      <c r="D138"/>
      <c r="E138" s="144"/>
    </row>
    <row r="139" spans="1:5" ht="15" x14ac:dyDescent="0.25">
      <c r="A139"/>
      <c r="B139"/>
      <c r="C139"/>
      <c r="D139"/>
      <c r="E139" s="144"/>
    </row>
    <row r="140" spans="1:5" ht="15" x14ac:dyDescent="0.25">
      <c r="A140"/>
      <c r="B140"/>
      <c r="C140"/>
      <c r="D140"/>
      <c r="E140" s="144"/>
    </row>
    <row r="141" spans="1:5" ht="15" x14ac:dyDescent="0.25">
      <c r="A141"/>
      <c r="B141"/>
      <c r="C141"/>
      <c r="D141"/>
      <c r="E141" s="144"/>
    </row>
    <row r="142" spans="1:5" ht="15" x14ac:dyDescent="0.25">
      <c r="A142"/>
      <c r="B142"/>
      <c r="C142"/>
      <c r="D142"/>
      <c r="E142" s="144"/>
    </row>
    <row r="143" spans="1:5" ht="15" x14ac:dyDescent="0.25">
      <c r="A143"/>
      <c r="B143"/>
      <c r="C143"/>
      <c r="D143"/>
      <c r="E143" s="144"/>
    </row>
    <row r="144" spans="1:5" ht="15" x14ac:dyDescent="0.25">
      <c r="A144"/>
      <c r="B144"/>
      <c r="C144"/>
      <c r="D144"/>
      <c r="E144" s="144"/>
    </row>
    <row r="145" spans="1:5" ht="15" x14ac:dyDescent="0.25">
      <c r="A145"/>
      <c r="B145"/>
      <c r="C145"/>
      <c r="D145"/>
      <c r="E145" s="144"/>
    </row>
    <row r="146" spans="1:5" ht="15" x14ac:dyDescent="0.25">
      <c r="A146"/>
      <c r="B146"/>
      <c r="C146"/>
      <c r="D146"/>
      <c r="E146" s="144"/>
    </row>
    <row r="147" spans="1:5" ht="15" x14ac:dyDescent="0.25">
      <c r="A147"/>
      <c r="B147"/>
      <c r="C147"/>
      <c r="D147"/>
      <c r="E147" s="144"/>
    </row>
    <row r="148" spans="1:5" ht="15" x14ac:dyDescent="0.25">
      <c r="A148"/>
      <c r="B148"/>
      <c r="C148"/>
      <c r="D148"/>
      <c r="E148" s="144"/>
    </row>
    <row r="149" spans="1:5" ht="15" x14ac:dyDescent="0.25">
      <c r="A149"/>
      <c r="B149"/>
      <c r="C149"/>
      <c r="D149"/>
      <c r="E149" s="144"/>
    </row>
    <row r="150" spans="1:5" ht="15" x14ac:dyDescent="0.25">
      <c r="A150"/>
      <c r="B150"/>
      <c r="C150"/>
      <c r="D150"/>
      <c r="E150" s="144"/>
    </row>
    <row r="151" spans="1:5" ht="15" x14ac:dyDescent="0.25">
      <c r="A151"/>
      <c r="B151"/>
      <c r="C151"/>
      <c r="D151"/>
      <c r="E151" s="144"/>
    </row>
    <row r="152" spans="1:5" ht="15" x14ac:dyDescent="0.25">
      <c r="A152"/>
      <c r="B152"/>
      <c r="C152"/>
      <c r="D152"/>
      <c r="E152" s="144"/>
    </row>
    <row r="153" spans="1:5" ht="15" x14ac:dyDescent="0.25">
      <c r="A153"/>
      <c r="B153"/>
      <c r="C153"/>
      <c r="D153"/>
      <c r="E153" s="144"/>
    </row>
    <row r="154" spans="1:5" ht="15" x14ac:dyDescent="0.25">
      <c r="A154"/>
      <c r="B154"/>
      <c r="C154"/>
      <c r="D154"/>
      <c r="E154" s="144"/>
    </row>
    <row r="155" spans="1:5" ht="15" x14ac:dyDescent="0.25">
      <c r="A155"/>
      <c r="B155"/>
      <c r="C155"/>
      <c r="D155"/>
      <c r="E155" s="144"/>
    </row>
    <row r="156" spans="1:5" ht="15" x14ac:dyDescent="0.25">
      <c r="A156"/>
      <c r="B156"/>
      <c r="C156"/>
      <c r="D156"/>
      <c r="E156" s="144"/>
    </row>
    <row r="157" spans="1:5" ht="15" x14ac:dyDescent="0.25">
      <c r="A157"/>
      <c r="B157"/>
      <c r="C157"/>
      <c r="D157"/>
      <c r="E157" s="144"/>
    </row>
    <row r="158" spans="1:5" ht="15" x14ac:dyDescent="0.25">
      <c r="A158"/>
      <c r="B158"/>
      <c r="C158"/>
      <c r="D158"/>
      <c r="E158" s="144"/>
    </row>
    <row r="159" spans="1:5" ht="15" x14ac:dyDescent="0.25">
      <c r="A159"/>
      <c r="B159"/>
      <c r="C159"/>
      <c r="D159"/>
      <c r="E159" s="144"/>
    </row>
    <row r="160" spans="1:5" ht="15" x14ac:dyDescent="0.25">
      <c r="A160"/>
      <c r="B160"/>
      <c r="C160"/>
      <c r="D160"/>
      <c r="E160" s="144"/>
    </row>
    <row r="161" spans="1:5" ht="15" x14ac:dyDescent="0.25">
      <c r="A161"/>
      <c r="B161"/>
      <c r="C161"/>
      <c r="D161"/>
      <c r="E161" s="144"/>
    </row>
    <row r="162" spans="1:5" ht="15" x14ac:dyDescent="0.25">
      <c r="A162"/>
      <c r="B162"/>
      <c r="C162"/>
      <c r="D162"/>
      <c r="E162" s="144"/>
    </row>
    <row r="163" spans="1:5" ht="15" x14ac:dyDescent="0.25">
      <c r="A163"/>
      <c r="B163"/>
      <c r="C163"/>
      <c r="D163"/>
      <c r="E163" s="144"/>
    </row>
    <row r="164" spans="1:5" ht="15" x14ac:dyDescent="0.25">
      <c r="A164"/>
      <c r="B164"/>
      <c r="C164"/>
      <c r="D164"/>
      <c r="E164" s="144"/>
    </row>
    <row r="165" spans="1:5" ht="15" x14ac:dyDescent="0.25">
      <c r="A165"/>
      <c r="B165"/>
      <c r="C165"/>
      <c r="D165"/>
      <c r="E165" s="144"/>
    </row>
    <row r="166" spans="1:5" ht="15" x14ac:dyDescent="0.25">
      <c r="A166"/>
      <c r="B166"/>
      <c r="C166"/>
      <c r="D166"/>
      <c r="E166" s="144"/>
    </row>
    <row r="167" spans="1:5" ht="15" x14ac:dyDescent="0.25">
      <c r="A167"/>
      <c r="B167"/>
      <c r="C167"/>
      <c r="D167"/>
      <c r="E167" s="144"/>
    </row>
    <row r="168" spans="1:5" ht="15" x14ac:dyDescent="0.25">
      <c r="A168"/>
      <c r="B168"/>
      <c r="C168"/>
      <c r="D168"/>
      <c r="E168" s="144"/>
    </row>
    <row r="169" spans="1:5" ht="15" x14ac:dyDescent="0.25">
      <c r="A169"/>
      <c r="B169"/>
      <c r="C169"/>
      <c r="D169"/>
      <c r="E169" s="144"/>
    </row>
    <row r="170" spans="1:5" ht="15" x14ac:dyDescent="0.25">
      <c r="A170"/>
      <c r="B170"/>
      <c r="C170"/>
      <c r="D170"/>
      <c r="E170" s="144"/>
    </row>
    <row r="171" spans="1:5" ht="15" x14ac:dyDescent="0.25">
      <c r="A171"/>
      <c r="B171"/>
      <c r="C171"/>
      <c r="D171"/>
      <c r="E171" s="144"/>
    </row>
    <row r="172" spans="1:5" ht="15" x14ac:dyDescent="0.25">
      <c r="A172"/>
      <c r="B172"/>
      <c r="C172"/>
      <c r="D172"/>
      <c r="E172" s="144"/>
    </row>
    <row r="173" spans="1:5" ht="15" x14ac:dyDescent="0.25">
      <c r="A173"/>
      <c r="B173"/>
      <c r="C173"/>
      <c r="D173"/>
      <c r="E173" s="144"/>
    </row>
    <row r="174" spans="1:5" ht="15" x14ac:dyDescent="0.25">
      <c r="A174"/>
      <c r="B174"/>
      <c r="C174"/>
      <c r="D174"/>
      <c r="E174" s="144"/>
    </row>
    <row r="175" spans="1:5" ht="15" x14ac:dyDescent="0.25">
      <c r="A175"/>
      <c r="B175"/>
      <c r="C175"/>
      <c r="D175"/>
      <c r="E175" s="144"/>
    </row>
    <row r="176" spans="1:5" ht="15" x14ac:dyDescent="0.25">
      <c r="A176"/>
      <c r="B176"/>
      <c r="C176"/>
      <c r="D176"/>
      <c r="E176" s="144"/>
    </row>
    <row r="177" spans="1:5" ht="15" x14ac:dyDescent="0.25">
      <c r="A177"/>
      <c r="B177"/>
      <c r="C177"/>
      <c r="D177"/>
      <c r="E177" s="144"/>
    </row>
    <row r="178" spans="1:5" ht="15" x14ac:dyDescent="0.25">
      <c r="A178"/>
      <c r="B178"/>
      <c r="C178"/>
      <c r="D178"/>
      <c r="E178" s="144"/>
    </row>
    <row r="179" spans="1:5" ht="15" x14ac:dyDescent="0.25">
      <c r="A179"/>
      <c r="B179"/>
      <c r="C179"/>
      <c r="D179"/>
      <c r="E179" s="144"/>
    </row>
    <row r="180" spans="1:5" ht="15" x14ac:dyDescent="0.25">
      <c r="A180"/>
      <c r="B180"/>
      <c r="C180"/>
      <c r="D180"/>
      <c r="E180" s="144"/>
    </row>
    <row r="181" spans="1:5" ht="15" x14ac:dyDescent="0.25">
      <c r="A181"/>
      <c r="B181"/>
      <c r="C181"/>
      <c r="D181"/>
      <c r="E181" s="144"/>
    </row>
    <row r="182" spans="1:5" ht="15" x14ac:dyDescent="0.25">
      <c r="A182"/>
      <c r="B182"/>
      <c r="C182"/>
      <c r="D182"/>
      <c r="E182" s="144"/>
    </row>
    <row r="183" spans="1:5" ht="15" x14ac:dyDescent="0.25">
      <c r="A183"/>
      <c r="B183"/>
      <c r="C183"/>
      <c r="D183"/>
      <c r="E183" s="144"/>
    </row>
    <row r="184" spans="1:5" ht="15" x14ac:dyDescent="0.25">
      <c r="A184"/>
      <c r="B184"/>
      <c r="C184"/>
      <c r="D184"/>
      <c r="E184" s="144"/>
    </row>
    <row r="185" spans="1:5" ht="15" x14ac:dyDescent="0.25">
      <c r="A185"/>
      <c r="B185"/>
      <c r="C185"/>
      <c r="D185"/>
      <c r="E185" s="144"/>
    </row>
    <row r="186" spans="1:5" ht="15" x14ac:dyDescent="0.25">
      <c r="A186"/>
      <c r="B186"/>
      <c r="C186"/>
      <c r="D186"/>
      <c r="E186" s="144"/>
    </row>
    <row r="187" spans="1:5" ht="15" x14ac:dyDescent="0.25">
      <c r="A187"/>
      <c r="B187"/>
      <c r="C187"/>
      <c r="D187"/>
      <c r="E187" s="144"/>
    </row>
    <row r="188" spans="1:5" ht="15" x14ac:dyDescent="0.25">
      <c r="A188"/>
      <c r="B188"/>
      <c r="C188"/>
      <c r="D188"/>
      <c r="E188" s="144"/>
    </row>
    <row r="189" spans="1:5" ht="15" x14ac:dyDescent="0.25">
      <c r="A189"/>
      <c r="B189"/>
      <c r="C189"/>
      <c r="D189"/>
      <c r="E189" s="144"/>
    </row>
    <row r="190" spans="1:5" ht="15" x14ac:dyDescent="0.25">
      <c r="A190"/>
      <c r="B190"/>
      <c r="C190"/>
      <c r="D190"/>
      <c r="E190" s="144"/>
    </row>
    <row r="191" spans="1:5" ht="15" x14ac:dyDescent="0.25">
      <c r="A191"/>
      <c r="B191"/>
      <c r="C191"/>
      <c r="D191"/>
      <c r="E191" s="144"/>
    </row>
    <row r="192" spans="1:5" ht="15" x14ac:dyDescent="0.25">
      <c r="A192"/>
      <c r="B192"/>
      <c r="C192"/>
      <c r="D192"/>
      <c r="E192" s="144"/>
    </row>
    <row r="193" spans="1:5" ht="15" x14ac:dyDescent="0.25">
      <c r="A193"/>
      <c r="B193"/>
      <c r="C193"/>
      <c r="D193"/>
      <c r="E193" s="144"/>
    </row>
    <row r="194" spans="1:5" ht="15" x14ac:dyDescent="0.25">
      <c r="A194"/>
      <c r="B194"/>
      <c r="C194"/>
      <c r="D194"/>
      <c r="E194" s="144"/>
    </row>
    <row r="195" spans="1:5" ht="15" x14ac:dyDescent="0.25">
      <c r="A195"/>
      <c r="B195"/>
      <c r="C195"/>
      <c r="D195"/>
      <c r="E195" s="144"/>
    </row>
    <row r="196" spans="1:5" ht="15" x14ac:dyDescent="0.25">
      <c r="A196"/>
      <c r="B196"/>
      <c r="C196"/>
      <c r="D196"/>
      <c r="E196" s="144"/>
    </row>
    <row r="197" spans="1:5" ht="15" x14ac:dyDescent="0.25">
      <c r="A197"/>
      <c r="B197"/>
      <c r="C197"/>
      <c r="D197"/>
      <c r="E197" s="144"/>
    </row>
    <row r="198" spans="1:5" ht="15" x14ac:dyDescent="0.25">
      <c r="A198"/>
      <c r="B198"/>
      <c r="C198"/>
      <c r="D198"/>
      <c r="E198" s="144"/>
    </row>
    <row r="199" spans="1:5" ht="15" x14ac:dyDescent="0.25">
      <c r="A199"/>
      <c r="B199"/>
      <c r="C199"/>
      <c r="D199"/>
      <c r="E199" s="144"/>
    </row>
    <row r="200" spans="1:5" ht="15" x14ac:dyDescent="0.25">
      <c r="A200"/>
      <c r="B200"/>
      <c r="C200"/>
      <c r="D200"/>
      <c r="E200" s="144"/>
    </row>
    <row r="201" spans="1:5" ht="15" x14ac:dyDescent="0.25">
      <c r="A201"/>
      <c r="B201"/>
      <c r="C201"/>
      <c r="D201"/>
      <c r="E201" s="144"/>
    </row>
    <row r="202" spans="1:5" ht="15" x14ac:dyDescent="0.25">
      <c r="A202"/>
      <c r="B202"/>
      <c r="C202"/>
      <c r="D202"/>
      <c r="E202" s="144"/>
    </row>
    <row r="203" spans="1:5" ht="15" x14ac:dyDescent="0.25">
      <c r="A203"/>
      <c r="B203"/>
      <c r="C203"/>
      <c r="D203"/>
      <c r="E203" s="144"/>
    </row>
    <row r="204" spans="1:5" ht="15" x14ac:dyDescent="0.25">
      <c r="A204"/>
      <c r="B204"/>
      <c r="C204"/>
      <c r="D204"/>
      <c r="E204" s="144"/>
    </row>
    <row r="205" spans="1:5" ht="15" x14ac:dyDescent="0.25">
      <c r="A205"/>
      <c r="B205"/>
      <c r="C205"/>
      <c r="D205"/>
      <c r="E205" s="144"/>
    </row>
    <row r="206" spans="1:5" ht="15" x14ac:dyDescent="0.25">
      <c r="A206"/>
      <c r="B206"/>
      <c r="C206"/>
      <c r="D206"/>
      <c r="E206" s="144"/>
    </row>
    <row r="207" spans="1:5" ht="15" x14ac:dyDescent="0.25">
      <c r="A207"/>
      <c r="B207"/>
      <c r="C207"/>
      <c r="D207"/>
      <c r="E207" s="144"/>
    </row>
    <row r="208" spans="1:5" ht="15" x14ac:dyDescent="0.25">
      <c r="A208"/>
      <c r="B208"/>
      <c r="C208"/>
      <c r="D208"/>
      <c r="E208" s="144"/>
    </row>
    <row r="209" spans="1:5" ht="15" x14ac:dyDescent="0.25">
      <c r="A209"/>
      <c r="B209"/>
      <c r="C209"/>
      <c r="D209"/>
      <c r="E209" s="144"/>
    </row>
    <row r="210" spans="1:5" ht="15" x14ac:dyDescent="0.25">
      <c r="A210" s="114"/>
      <c r="B210" s="114"/>
      <c r="C210" s="114"/>
      <c r="D210" s="114"/>
      <c r="E210" s="170"/>
    </row>
    <row r="211" spans="1:5" ht="15" x14ac:dyDescent="0.25">
      <c r="A211" s="114"/>
      <c r="B211" s="114"/>
      <c r="C211" s="114"/>
      <c r="D211" s="114"/>
      <c r="E211" s="170"/>
    </row>
    <row r="212" spans="1:5" ht="15" x14ac:dyDescent="0.25">
      <c r="A212" s="114"/>
      <c r="B212" s="114"/>
      <c r="C212" s="114"/>
      <c r="D212" s="114"/>
      <c r="E212" s="170"/>
    </row>
    <row r="213" spans="1:5" ht="15" x14ac:dyDescent="0.25">
      <c r="A213" s="114"/>
      <c r="B213" s="114"/>
      <c r="C213" s="114"/>
      <c r="D213" s="114"/>
      <c r="E213" s="170"/>
    </row>
    <row r="214" spans="1:5" ht="15" x14ac:dyDescent="0.25">
      <c r="A214" s="114"/>
      <c r="B214" s="114"/>
      <c r="C214" s="114"/>
      <c r="D214" s="114"/>
      <c r="E214" s="170"/>
    </row>
    <row r="215" spans="1:5" ht="15" x14ac:dyDescent="0.25">
      <c r="A215" s="114"/>
      <c r="B215" s="114"/>
      <c r="C215" s="114"/>
      <c r="D215" s="114"/>
      <c r="E215" s="170"/>
    </row>
    <row r="216" spans="1:5" ht="15" x14ac:dyDescent="0.25">
      <c r="A216" s="114"/>
      <c r="B216" s="114"/>
      <c r="C216" s="114"/>
      <c r="D216" s="114"/>
      <c r="E216" s="170"/>
    </row>
    <row r="217" spans="1:5" ht="15" x14ac:dyDescent="0.25">
      <c r="A217" s="114"/>
      <c r="B217" s="114"/>
      <c r="C217" s="114"/>
      <c r="D217" s="114"/>
      <c r="E217" s="170"/>
    </row>
    <row r="218" spans="1:5" ht="15" x14ac:dyDescent="0.25">
      <c r="A218" s="114"/>
      <c r="B218" s="114"/>
      <c r="C218" s="114"/>
      <c r="D218" s="114"/>
      <c r="E218" s="170"/>
    </row>
    <row r="219" spans="1:5" ht="15" x14ac:dyDescent="0.25">
      <c r="A219" s="114"/>
      <c r="B219" s="114"/>
      <c r="C219" s="114"/>
      <c r="D219" s="114"/>
      <c r="E219" s="170"/>
    </row>
    <row r="220" spans="1:5" ht="15" x14ac:dyDescent="0.25">
      <c r="A220" s="114"/>
      <c r="B220" s="114"/>
      <c r="C220" s="114"/>
      <c r="D220" s="114"/>
      <c r="E220" s="170"/>
    </row>
    <row r="221" spans="1:5" ht="15" x14ac:dyDescent="0.25">
      <c r="A221" s="114"/>
      <c r="B221" s="114"/>
      <c r="C221" s="114"/>
      <c r="D221" s="114"/>
      <c r="E221" s="170"/>
    </row>
    <row r="222" spans="1:5" ht="15" x14ac:dyDescent="0.25">
      <c r="A222" s="114"/>
      <c r="B222" s="114"/>
      <c r="C222" s="114"/>
      <c r="D222" s="114"/>
      <c r="E222" s="170"/>
    </row>
    <row r="223" spans="1:5" ht="15" x14ac:dyDescent="0.25">
      <c r="A223" s="114"/>
      <c r="B223" s="114"/>
      <c r="C223" s="114"/>
      <c r="D223" s="114"/>
      <c r="E223" s="170"/>
    </row>
    <row r="224" spans="1:5" ht="15" x14ac:dyDescent="0.25">
      <c r="A224" s="114"/>
      <c r="B224" s="114"/>
      <c r="C224" s="114"/>
      <c r="D224" s="114"/>
      <c r="E224" s="170"/>
    </row>
    <row r="225" spans="1:5" ht="15" x14ac:dyDescent="0.25">
      <c r="A225" s="114"/>
      <c r="B225" s="114"/>
      <c r="C225" s="114"/>
      <c r="D225" s="114"/>
      <c r="E225" s="170"/>
    </row>
    <row r="226" spans="1:5" ht="15" x14ac:dyDescent="0.25">
      <c r="A226" s="114"/>
      <c r="B226" s="114"/>
      <c r="C226" s="114"/>
      <c r="D226" s="114"/>
      <c r="E226" s="170"/>
    </row>
    <row r="227" spans="1:5" ht="15" x14ac:dyDescent="0.25">
      <c r="A227" s="114"/>
      <c r="B227" s="114"/>
      <c r="C227" s="114"/>
      <c r="D227" s="114"/>
      <c r="E227" s="170"/>
    </row>
    <row r="228" spans="1:5" ht="15" x14ac:dyDescent="0.25">
      <c r="A228" s="114"/>
      <c r="B228" s="114"/>
      <c r="C228" s="114"/>
      <c r="D228" s="114"/>
      <c r="E228" s="170"/>
    </row>
    <row r="229" spans="1:5" ht="15" x14ac:dyDescent="0.25">
      <c r="A229" s="114"/>
      <c r="B229" s="114"/>
      <c r="C229" s="114"/>
      <c r="D229" s="114"/>
      <c r="E229" s="170"/>
    </row>
    <row r="230" spans="1:5" ht="15" x14ac:dyDescent="0.25">
      <c r="A230" s="114"/>
      <c r="B230" s="114"/>
      <c r="C230" s="114"/>
      <c r="D230" s="114"/>
      <c r="E230" s="170"/>
    </row>
    <row r="231" spans="1:5" ht="15" x14ac:dyDescent="0.25">
      <c r="A231" s="114"/>
      <c r="B231" s="114"/>
      <c r="C231" s="114"/>
      <c r="D231" s="114"/>
      <c r="E231" s="170"/>
    </row>
    <row r="232" spans="1:5" ht="15" x14ac:dyDescent="0.25">
      <c r="A232" s="114"/>
      <c r="B232" s="114"/>
      <c r="C232" s="114"/>
      <c r="D232" s="114"/>
      <c r="E232" s="170"/>
    </row>
    <row r="233" spans="1:5" ht="15" x14ac:dyDescent="0.25">
      <c r="A233" s="114"/>
      <c r="B233" s="114"/>
      <c r="C233" s="114"/>
      <c r="D233" s="114"/>
      <c r="E233" s="170"/>
    </row>
    <row r="234" spans="1:5" ht="15" x14ac:dyDescent="0.25">
      <c r="A234" s="114"/>
      <c r="B234" s="114"/>
      <c r="C234" s="114"/>
      <c r="D234" s="114"/>
      <c r="E234" s="170"/>
    </row>
    <row r="235" spans="1:5" ht="15" x14ac:dyDescent="0.25">
      <c r="A235" s="114"/>
      <c r="B235" s="114"/>
      <c r="C235" s="114"/>
      <c r="D235" s="114"/>
      <c r="E235" s="170"/>
    </row>
    <row r="236" spans="1:5" ht="15" x14ac:dyDescent="0.25">
      <c r="A236" s="114"/>
      <c r="B236" s="114"/>
      <c r="C236" s="114"/>
      <c r="D236" s="114"/>
      <c r="E236" s="170"/>
    </row>
    <row r="237" spans="1:5" ht="15" x14ac:dyDescent="0.25">
      <c r="A237" s="114"/>
      <c r="B237" s="114"/>
      <c r="C237" s="114"/>
      <c r="D237" s="114"/>
      <c r="E237" s="170"/>
    </row>
    <row r="238" spans="1:5" ht="15" x14ac:dyDescent="0.25">
      <c r="A238" s="114"/>
      <c r="B238" s="114"/>
      <c r="C238" s="114"/>
      <c r="D238" s="114"/>
      <c r="E238" s="170"/>
    </row>
    <row r="239" spans="1:5" ht="15" x14ac:dyDescent="0.25">
      <c r="A239" s="114"/>
      <c r="B239" s="114"/>
      <c r="C239" s="114"/>
      <c r="D239" s="114"/>
      <c r="E239" s="170"/>
    </row>
    <row r="240" spans="1:5" ht="15" x14ac:dyDescent="0.25">
      <c r="A240" s="114"/>
      <c r="B240" s="114"/>
      <c r="C240" s="114"/>
      <c r="D240" s="114"/>
      <c r="E240" s="170"/>
    </row>
    <row r="241" spans="1:5" ht="15" x14ac:dyDescent="0.25">
      <c r="A241" s="114"/>
      <c r="B241" s="114"/>
      <c r="C241" s="114"/>
      <c r="D241" s="114"/>
      <c r="E241" s="170"/>
    </row>
    <row r="242" spans="1:5" ht="15" x14ac:dyDescent="0.25">
      <c r="A242" s="114"/>
      <c r="B242" s="114"/>
      <c r="C242" s="114"/>
      <c r="D242" s="114"/>
      <c r="E242" s="170"/>
    </row>
    <row r="243" spans="1:5" ht="15" x14ac:dyDescent="0.25">
      <c r="A243" s="114"/>
      <c r="B243" s="114"/>
      <c r="C243" s="114"/>
      <c r="D243" s="114"/>
      <c r="E243" s="170"/>
    </row>
    <row r="244" spans="1:5" ht="15" x14ac:dyDescent="0.25">
      <c r="A244" s="114"/>
      <c r="B244" s="114"/>
      <c r="C244" s="114"/>
      <c r="D244" s="114"/>
      <c r="E244" s="170"/>
    </row>
    <row r="245" spans="1:5" ht="15" x14ac:dyDescent="0.25">
      <c r="A245" s="114"/>
      <c r="B245" s="114"/>
      <c r="C245" s="114"/>
      <c r="D245" s="114"/>
      <c r="E245" s="170"/>
    </row>
    <row r="246" spans="1:5" ht="15" x14ac:dyDescent="0.25">
      <c r="A246" s="114"/>
      <c r="B246" s="114"/>
      <c r="C246" s="114"/>
      <c r="D246" s="114"/>
      <c r="E246" s="170"/>
    </row>
    <row r="247" spans="1:5" ht="15" x14ac:dyDescent="0.25">
      <c r="A247" s="114"/>
      <c r="B247" s="114"/>
      <c r="C247" s="114"/>
      <c r="D247" s="114"/>
      <c r="E247" s="170"/>
    </row>
    <row r="248" spans="1:5" ht="15" x14ac:dyDescent="0.25">
      <c r="A248" s="114"/>
      <c r="B248" s="114"/>
      <c r="C248" s="114"/>
      <c r="D248" s="114"/>
      <c r="E248" s="170"/>
    </row>
  </sheetData>
  <mergeCells count="19">
    <mergeCell ref="A1:L1"/>
    <mergeCell ref="A2:L2"/>
    <mergeCell ref="A3:A4"/>
    <mergeCell ref="C3:C4"/>
    <mergeCell ref="F3:G3"/>
    <mergeCell ref="H3:H4"/>
    <mergeCell ref="I3:I4"/>
    <mergeCell ref="J3:J4"/>
    <mergeCell ref="K3:K4"/>
    <mergeCell ref="L3:L4"/>
    <mergeCell ref="M3:M4"/>
    <mergeCell ref="B3:B4"/>
    <mergeCell ref="F19:G19"/>
    <mergeCell ref="H19:H20"/>
    <mergeCell ref="I19:I20"/>
    <mergeCell ref="J19:J20"/>
    <mergeCell ref="K19:K20"/>
    <mergeCell ref="L19:L20"/>
    <mergeCell ref="M19:M20"/>
  </mergeCells>
  <pageMargins left="0" right="0" top="0" bottom="0" header="0.31496062992125984" footer="0.31496062992125984"/>
  <pageSetup paperSize="9" scale="66" fitToHeight="0" orientation="portrait" r:id="rId3"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0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0.xml"/></Relationships>
</file>

<file path=customXml/_rels/item10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1.xml"/></Relationships>
</file>

<file path=customXml/_rels/item10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2.xml"/></Relationships>
</file>

<file path=customXml/_rels/item10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3.xml"/></Relationships>
</file>

<file path=customXml/_rels/item10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4.xml"/></Relationships>
</file>

<file path=customXml/_rels/item10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5.xml"/></Relationships>
</file>

<file path=customXml/_rels/item10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6.xml"/></Relationships>
</file>

<file path=customXml/_rels/item10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7.xml"/></Relationships>
</file>

<file path=customXml/_rels/item10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8.xml"/></Relationships>
</file>

<file path=customXml/_rels/item10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9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0.xml"/></Relationships>
</file>

<file path=customXml/_rels/item1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1.xml"/></Relationships>
</file>

<file path=customXml/_rels/item1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2.xml"/></Relationships>
</file>

<file path=customXml/_rels/item1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3.xml"/></Relationships>
</file>

<file path=customXml/_rels/item1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4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8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1.xml"/></Relationships>
</file>

<file path=customXml/_rels/item8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2.xml"/></Relationships>
</file>

<file path=customXml/_rels/item8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3.xml"/></Relationships>
</file>

<file path=customXml/_rels/item8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4.xml"/></Relationships>
</file>

<file path=customXml/_rels/item8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5.xml"/></Relationships>
</file>

<file path=customXml/_rels/item8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6.xml"/></Relationships>
</file>

<file path=customXml/_rels/item8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7.xml"/></Relationships>
</file>

<file path=customXml/_rels/item8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8.xml"/></Relationships>
</file>

<file path=customXml/_rels/item8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9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_rels/item9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0.xml"/></Relationships>
</file>

<file path=customXml/_rels/item9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1.xml"/></Relationships>
</file>

<file path=customXml/_rels/item9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2.xml"/></Relationships>
</file>

<file path=customXml/_rels/item9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3.xml"/></Relationships>
</file>

<file path=customXml/_rels/item9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4.xml"/></Relationships>
</file>

<file path=customXml/_rels/item9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5.xml"/></Relationships>
</file>

<file path=customXml/_rels/item9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6.xml"/></Relationships>
</file>

<file path=customXml/_rels/item9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7.xml"/></Relationships>
</file>

<file path=customXml/_rels/item9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8.xml"/></Relationships>
</file>

<file path=customXml/_rels/item9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1.xml>��< ? x m l   v e r s i o n = " 1 . 0 "   e n c o d i n g = " U T F - 1 6 " ? > < G e m i n i   x m l n s = " h t t p : / / g e m i n i / p i v o t c u s t o m i z a t i o n / 2 d 3 5 9 c b b - c 7 3 b - 4 f 6 f - 9 b 8 5 - 8 b 0 5 f f 1 e 7 1 b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2.xml>��< ? x m l   v e r s i o n = " 1 . 0 "   e n c o d i n g = " U T F - 1 6 " ? > < G e m i n i   x m l n s = " h t t p : / / g e m i n i / p i v o t c u s t o m i z a t i o n / b 3 3 8 8 5 d 9 - b b a d - 4 8 1 6 - 9 f c d - 5 5 6 d b 5 4 2 7 5 a 0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3.xml>��< ? x m l   v e r s i o n = " 1 . 0 "   e n c o d i n g = " U T F - 1 6 " ? > < G e m i n i   x m l n s = " h t t p : / / g e m i n i / p i v o t c u s t o m i z a t i o n / 7 a d b 4 e b e - 8 3 8 2 - 4 4 a c - a c 6 c - 9 5 e 4 5 9 4 2 5 1 6 4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4.xml>��< ? x m l   v e r s i o n = " 1 . 0 "   e n c o d i n g = " U T F - 1 6 " ? > < G e m i n i   x m l n s = " h t t p : / / g e m i n i / p i v o t c u s t o m i z a t i o n / d 1 2 9 4 2 4 6 - b a 0 6 - 4 4 6 9 - b 6 0 3 - b 2 b 8 6 1 c a 5 a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5.xml>��< ? x m l   v e r s i o n = " 1 . 0 "   e n c o d i n g = " U T F - 1 6 " ? > < G e m i n i   x m l n s = " h t t p : / / g e m i n i / p i v o t c u s t o m i z a t i o n / 3 b 3 2 b a 2 f - 9 3 e c - 4 0 c d - 8 8 8 8 - 0 0 1 c 5 7 d 0 f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6.xml>��< ? x m l   v e r s i o n = " 1 . 0 "   e n c o d i n g = " U T F - 1 6 " ? > < G e m i n i   x m l n s = " h t t p : / / g e m i n i / p i v o t c u s t o m i z a t i o n / 3 e 3 b 2 d b 4 - 0 6 8 c - 4 5 e f - b d 8 3 - 6 8 d 8 a f f 4 a 1 9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7.xml>��< ? x m l   v e r s i o n = " 1 . 0 "   e n c o d i n g = " U T F - 1 6 " ? > < G e m i n i   x m l n s = " h t t p : / / g e m i n i / p i v o t c u s t o m i z a t i o n / a 8 5 f 7 c e 4 - f 5 e 0 - 4 1 e 7 - a e 5 d - 7 0 f b 4 1 0 4 d f 1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8.xml>��< ? x m l   v e r s i o n = " 1 . 0 "   e n c o d i n g = " U T F - 1 6 " ? > < G e m i n i   x m l n s = " h t t p : / / g e m i n i / p i v o t c u s t o m i z a t i o n / b 1 f a 5 2 e 1 - b a a 7 - 4 e 8 f - a d 3 9 - 0 7 c 6 5 4 9 f 6 4 5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9.xml>��< ? x m l   v e r s i o n = " 1 . 0 "   e n c o d i n g = " U T F - 1 6 " ? > < G e m i n i   x m l n s = " h t t p : / / g e m i n i / p i v o t c u s t o m i z a t i o n / 8 0 b b f e b c - e e d c - 4 1 6 e - 8 b 7 5 - 5 f 5 c 3 9 a 2 a c 6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f 0 4 c f d e - 6 e c 6 - 4 5 5 2 - b 9 6 b - 0 2 f a 3 8 0 8 4 4 d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1.xml>��< ? x m l   v e r s i o n = " 1 . 0 "   e n c o d i n g = " u t f - 1 6 " ? > < D a t a M a s h u p   s q m i d = " 9 f 4 8 6 9 0 7 - 3 4 c 1 - 4 8 9 5 - b 8 0 5 - f 0 8 2 8 5 c 1 e 2 5 e "   x m l n s = " h t t p : / / s c h e m a s . m i c r o s o f t . c o m / D a t a M a s h u p " > A A A A A G k J A A B Q S w M E F A A C A A g A f G p m W c a U a V i p A A A A + g A A A B I A H A B D b 2 5 m a W c v U G F j a 2 F n Z S 5 4 b W w g o h g A K K A U A A A A A A A A A A A A A A A A A A A A A A A A A A A A h Y + 7 D o I w G I V f h X S n N 4 M X 8 l M G F w d J j C b G t a k V G q E Y W o R 3 c / C R f A V J F H V z P O d 8 w 3 c e t z u k f V U G V 9 0 4 U 9 s E M U x R o K 2 q j 8 b m C W r 9 K Z y j V M B G q r P M d T D A 1 s W 9 O y a o 8 P 4 S E 9 J 1 H e 4 m u G 5 y w i l l 5 J C t d 6 r Q l U Q f 2 P y H Q 2 O d l 1 Z p J G D / k h E c T x m O 2 I L j i H M + A z I O k B n 7 h f j g j C m Q n x K W b e n b R o u i C V d b I G M E 8 v 4 h n l B L A w Q U A A I A C A B 8 a m Z Z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f G p m W Q 4 m 5 y Z n B g A A p y A A A B M A H A B G b 3 J t d W x h c y 9 T Z W N 0 a W 9 u M S 5 t I K I Y A C i g F A A A A A A A A A A A A A A A A A A A A A A A A A A A A K 1 Z U W + b S B B + j 9 T / s O J e b I n 6 D D h O o 7 u e R G z S w 0 l w i k k q u c o D s T f 1 x n i J A K d t I r / 2 7 a T 7 C b 3 / k v y v 2 w V s L 7 C L I W k U K W R n d u a b b 2 d 3 Z i G E k w j 5 G I y S v 8 o f e 3 v h z A 3 g F B y 5 D + 7 Y v b h D E X g P P B i 9 2 Q P k Z + Q v g w k k I 8 a 3 C f R a v W U Q Q B x 9 8 o P 5 t e / P G 8 3 H z 5 a 7 g O + l 7 W z p a v W 5 5 + O I q F 3 J i Z H f p I u 5 5 + N b i B E I o + X d B E n E o u N e e 7 B l w 4 V / D 3 u + t 1 z g s J G 4 k x 8 l E 0 / h P J R k k D 6 p 0 q q 5 s d a b u f g L g e x 8 v 4 N b S 0 7 g 4 v D G D x a J M S o M G x z X 8 u O j Z L t P / y w x M R 8 R L R D B b 9 F K B o / S u W 3 + P e y b 4 H w I z P H l 0 D b P 9 K J O g G b + F A F F K F E z E g a 3 D T E h a w r S a F k S q G B N Q i 5 A i p c P T I q f C R L W i T 6 d x i 7 w F N E V d r 3 U 3 d Y b 0 U i G G k V I x K i t j / s D 4 5 Q 8 Q n c y A + g G O C S O 1 i h y g y j 8 h K J Z 4 3 N C 3 x W j 3 A T R D G K w l g D o h R D g p e f t B q b w k Q n j I F 4 / n O q X e j W A i e o r 4 K n 1 4 C l r f B Z Z L X v 4 w d b P q g F V V X B s W r r V M w e j k 9 c A 1 u o B p t k q 1 U T a f g d e u + q d e i i 1 G O W w n w I F I / P Y r p g B g t U v n y R Y g f J J z k s m j V / D 4 n 4 9 F j s 5 F i 1 9 b F 7 W Z d F y H 9 A 9 C G K J W 5 P M + n O d V 8 w d l 8 6 t x n C 3 H s P 7 2 2 O 5 R o r G E 1 6 T B w f 1 U H a 3 K G u k Q B b l b k q P k e c R 9 3 3 / K 1 N 8 6 C A d K U F 3 I N E G I C 1 t N G G Z i s s U W a b m n Q f + A p E a T 3 5 d c B + E k a v s 7 A t Y d H G J T Q 1 r w r r e K U i O l 3 g + Q b f h 3 A V g 7 r k h u k F z l w y 4 u R 6 g X F c R 9 Q t m e L e k M f n g L o A L F 0 x 9 7 x Z y q e Q R I G d j y o S x A 0 1 p Y I J G T N 3 J O D + c u B 3 b t B x Z z t Z 1 v j i a q a 7 5 J k 4 w X q w e Q o X 1 r s g q Z P c 1 T 1 a c t + L u B 4 W 7 i l k 6 5 b z R n H 8 e X l 6 Q D C F F 6 j Y U b 9 Y g C z i C 9 G 5 g + 1 + Z b n U E P X J 7 o G O N X F D p M d L I H w 5 / / p U c D c D F U 7 A 5 U u i w p H e 7 + + 1 2 W 4 p F G U l 6 A i h i k S o U a e J Z + 9 0 S 2 U G J k O w f m r w h A o i k L n 0 Q q j o X T / + a H O l J H C z P R S L h B e T E k n d C y S F H M j 4 8 P J S a z E G C Q x h E N L N I S o J T i L 9 E M 3 7 F y C 4 5 S Y t U O V 3 Z u D o k Q 5 t l b M r A x F G 3 0 6 J p K 0 g e R Z A 9 X G C b L E r + v y J T O 0 3 2 F k V v j J s r i y q 6 S x Y g k A 2 V e l h x q D l G 5 N g E Z A s G 7 o T M C k X 3 p Z x z e l j m Z 7 J k x a W U q a J K k z k d K s A Q 3 I 7 E s D m A W k o p J L U m J M G N q C Q E H i a 1 F J P G x 8 S e k N r u g i O O g F a d z C F V r N d F Y r d p z t W I a d 6 l o 2 Z 1 m E w 8 g w E N 7 e M S B g g y 6 W f B k M Q w 8 F G + R N C q z s F J / J 7 4 + N x z 8 V j v W w O T K q X v O 1 a 0 G W d l x A I 1 f I L w l G z r m 2 i 4 J C Z E k B Q B p h x w A T V 1 Y M V M V g e m V g K m 8 J G p 9 Z C p O 5 C x C 9 T Z m a H 5 O D L v p q q k i V Y h T z p S N q L q w W o 7 g j W + 3 Z H a Q 9 x k k 2 o D K Z H H z 5 t j I o + f k 5 K P d C T y w V H g 3 5 J i G + 9 T a S U a F 7 5 f U 8 Q v 2 A T A K f 0 c F w n E 3 G j u t R v f Y k s p J 6 O A m L s T f h E f a l 0 + q P M 6 j K h V G F F r M a I W G V F / H S N a b U b U e o x o V R j R a j F S 3 D E t 7 d c x 0 q n N i F a P k Y 7 E O c w K L 8 R 7 / u I a Y c Z 5 A a a c v 4 5 l L k s r O b U Q r E 3 R L u P o e x 9 6 a I H I G d a Q A J n z c e l H c B R 9 p 6 e n j 0 n z m h p 5 / k m N A j O 1 J s K r l A D O R S Z z 7 5 / F K 9 y L g T O W h O h z z a s m 7 p z z c c r c f o j f A X F L r B B E R w y i A F d m i m O u e x N n 9 L 4 4 o w t Q a C Y z L 5 6 Y B F u z C R S J u e 7 n m B Z M U a X C h 6 P N B 5 0 j e z j I 2 2 a / I / E V c x Y 1 o a I m F d 5 g c R W z u 7 L 4 N m l n I 1 M g P a X S f v 5 p W A M D q G 1 V a 6 1 7 b L x c X M M g R u Y Y J x d P P 0 x w f q p b V K n D 0 Y l l Y 5 2 K 9 3 k 2 S N 4 P j J O e O d B T r W 4 l r Q O u F j m r 4 D x + 0 / X g J h 6 B c W F X 0 e y K N M 2 H + + D 5 P 0 o n a C s t 8 v t W a 7 f a 3 R a Z o / I w x D l k m e B 3 s G Z H / E M P 4 t Q / l 9 8 S 3 1 z 9 0 Z l O l o u u 2 F t w b h u 2 P i I H y 8 A 4 1 U F + p b Q W 4 L E y v D S e f u j V D H D m X z z / d I z + C y d b R n 8 4 c n T H 0 s H I N v o j 5 1 J / o a H h Z S b Q 2 k Z W z T d 7 C J f s p + 1 3 9 0 w 1 f c m n 9 2 w L y / v 6 X n s / r z / D 8 y 8 j M U O l d 2 d u N 8 C + E 9 3 F z v 9 Q S w E C L Q A U A A I A C A B 8 a m Z Z x p R p W K k A A A D 6 A A A A E g A A A A A A A A A A A A A A A A A A A A A A Q 2 9 u Z m l n L 1 B h Y 2 t h Z 2 U u e G 1 s U E s B A i 0 A F A A C A A g A f G p m W V N y O C y b A A A A 4 Q A A A B M A A A A A A A A A A A A A A A A A 9 Q A A A F t D b 2 5 0 Z W 5 0 X 1 R 5 c G V z X S 5 4 b W x Q S w E C L Q A U A A I A C A B 8 a m Z Z D i b n J m c G A A C n I A A A E w A A A A A A A A A A A A A A A A D d A Q A A R m 9 y b X V s Y X M v U 2 V j d G l v b j E u b V B L B Q Y A A A A A A w A D A M I A A A C R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Q Q A A A A A A A G N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C Y X p h W m F V c G l 0 P C 9 J d G V t U G F 0 a D 4 8 L 0 l 0 Z W 1 M b 2 N h d G l v b j 4 8 U 3 R h Y m x l R W 5 0 c m l l c z 4 8 R W 5 0 c n k g V H l w Z T 0 i T m F 2 a W d h d G l v b l N 0 Z X B O Y W 1 l I i B W Y W x 1 Z T 0 i c 0 5 h d m l n Y X R p b 2 4 i I C 8 + P E V u d H J 5 I F R 5 c G U 9 I k Z p b G x F b m F i b G V k I i B W Y W x 1 Z T 0 i b D A i I C 8 + P E V u d H J 5 I F R 5 c G U 9 I l B p d m 9 0 T 2 J q Z W N 0 T m F t Z S I g V m F s d W U 9 I n N T Q c W 9 R V R B S y F a Y W 9 r c m V 0 b m E g d G F i b G l j Y T M i I C 8 + P E V u d H J 5 I F R 5 c G U 9 I k Z p b G x l Z E N v b X B s Z X R l U m V z d W x 0 V G 9 X b 3 J r c 2 h l Z X Q i I F Z h b H V l P S J s M C I g L z 4 8 R W 5 0 c n k g V H l w Z T 0 i S X N Q c m l 2 Y X R l I i B W Y W x 1 Z T 0 i b D A i I C 8 + P E V u d H J 5 I F R 5 c G U 9 I l F 1 Z X J 5 S U Q i I F Z h b H V l P S J z O T R k O D Q y N 2 M t M T B j Z S 0 0 Z D h i L W E y Y z M t N T I 3 M G Q w N z A 3 Z G F h I i A v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V G 9 E Y X R h T W 9 k Z W x F b m F i b G V k I i B W Y W x 1 Z T 0 i b D E i I C 8 + P E V u d H J 5 I F R 5 c G U 9 I k Z p b G x P Y m p l Y 3 R U e X B l I i B W Y W x 1 Z T 0 i c 1 B p d m 9 0 V G F i b G U i I C 8 + P E V u d H J 5 I F R 5 c G U 9 I k Z p b G x M Y X N 0 V X B k Y X R l Z C I g V m F s d W U 9 I m Q y M D I 0 L T E x L T A 2 V D E y O j E 1 O j M z L j U y M T A 0 N T d a I i A v P j x F b n R y e S B U e X B l P S J G a W x s Q 2 9 s d W 1 u V H l w Z X M i I F Z h b H V l P S J z Q m d Z R 0 J n W U d C Z 1 V G Q l F V R k J R V U Z C U V V G Q l F V R k J R W U d C Z 1 l H Q m d Z R 0 J n W T 0 i I C 8 + P E V u d H J 5 I F R 5 c G U 9 I k Z p b G x F c n J v c k N v d W 5 0 I i B W Y W x 1 Z T 0 i b D A i I C 8 + P E V u d H J 5 I F R 5 c G U 9 I k Z p b G x D b 2 x 1 b W 5 O Y W 1 l c y I g V m F s d W U 9 I n N b J n F 1 b 3 Q 7 S V p W T 1 I g U 0 l G U k E g S S B O Q V p J V i A x J n F 1 b 3 Q 7 L C Z x d W 9 0 O 1 B S S U h P R E k g Q l J P S i B J I E 5 B W k l W I D E m c X V v d D s s J n F 1 b 3 Q 7 U F J J S E 9 E S S B C U k 9 K I E k g T k F a S V Y g M i Z x d W 9 0 O y w m c X V v d D t Q U k l I T 0 R J I E J S T 0 o g S S B O Q V p J V i A z J n F 1 b 3 Q 7 L C Z x d W 9 0 O 1 B S S U h P R E k g Q l J P S i B J I E 5 B W k l W N C Z x d W 9 0 O y w m c X V v d D t G d W 5 r Y 2 l q c 2 t h I C B r b G F z a W Z p a 2 F j a W p h I D E m c X V v d D s s J n F 1 b 3 Q 7 R n V u a 2 N p a n N r Y S A g a 2 x h c 2 l m a W t h Y 2 l q Y S A y J n F 1 b 3 Q 7 L C Z x d W 9 0 O 0 l a V l L F o E V O S k U g M j A y M y 4 m c X V v d D s s J n F 1 b 3 Q 7 V E V L V c S G S S B Q T E F O I D I w M j Q m c X V v d D s s J n F 1 b 3 Q 7 U E x B T i B a Q S A y M D I 1 L i Z x d W 9 0 O y w m c X V v d D t Q U k 9 K R U t D S U p B I F p B I D I w M j Y u J n F 1 b 3 Q 7 L C Z x d W 9 0 O 1 B S T 0 p F S 0 N J S k E g W k E g M j A y N y 4 m c X V v d D s s J n F 1 b 3 Q 7 U H J v a m V r Y 2 l q Y S B 6 Y S A y M D I 1 L i B F V V I m c X V v d D s s J n F 1 b 3 Q 7 U H J v a m V r Y 2 l q Y S B 6 Y S A y M D I 2 L i B F V V I m c X V v d D s s J n F 1 b 3 Q 7 S X p 2 c s W h Z W 5 q Z S A w M S 4 w M S 4 t M z A u M D Y u M j A y M i 4 m c X V v d D s s J n F 1 b 3 Q 7 S V p W T 1 J O S S A v I F R F S 1 X E h k k g I C A g I C A g I C A g I C A g I C A g I C A g I C A g I C A g I C B Q b G F u I H p h I D I w M j M u J n F 1 b 3 Q 7 L C Z x d W 9 0 O 0 l 6 d n L F o W V u a m U g M D E u M D E u L T M w L j A 2 L j I w M j M u J n F 1 b 3 Q 7 L C Z x d W 9 0 O 1 N N Q U 5 K R U 5 K R S A t I F B S R V J B U 1 B P R E p F T E E g V E V L V c S G S S B Q T E F O I D I w M j M u I C Z x d W 9 0 O y w m c X V v d D t Q T 1 Z F x I Z B T k p F I C 0 g U F J F U k F T U E 9 E S k V M Q S B U R U t V x I Z J I F B M Q U 4 g M j A y M y 4 m c X V v d D s s J n F 1 b 3 Q 7 V c W g V E V E R S A t I F B S R V J B U 1 B P R E p F T E E g V E V L V c S G S S B Q T E F O I D I w M j M u J n F 1 b 3 Q 7 L C Z x d W 9 0 O 0 5 F R E 9 T V E F U T k E g U 1 J F R F N U V k E g L S B Q U k V S Q V N Q T 0 R K R U x B I F R F S 1 X E h k k g U E x B T i A y M D I z L i Z x d W 9 0 O y w m c X V v d D t O T 1 Z J I F B M Q U 4 g M j A y M y 4 g L S B Q U k V S Q V N Q T 0 R K R U x B I F R F S 1 X E h k k g U E x B T i A y M D I z L i Z x d W 9 0 O y w m c X V v d D t S Q V p E S k V M J n F 1 b 3 Q 7 L C Z x d W 9 0 O 0 d M Q V Z B J n F 1 b 3 Q 7 L C Z x d W 9 0 O 0 d M Q V Z O S S B Q U k 9 H U k F N J n F 1 b 3 Q 7 L C Z x d W 9 0 O 1 B S T 0 d S Q U 0 m c X V v d D s s J n F 1 b 3 Q 7 U E 9 E U F J P R 1 J B T S D F o E l G U k E g S S B O Q V p J V i Z x d W 9 0 O y w m c X V v d D t J W l Z P U i B T S U Z S Q S B J I E 5 B W k l W I D I m c X V v d D s s J n F 1 b 3 Q 7 S 2 9 u d G 8 g Q n J v a i B p I E 5 h e m l 2 I D E m c X V v d D s s J n F 1 b 3 Q 7 S 2 9 u d G 8 g Q n J v a i B p I E 5 h e m l 2 I D I m c X V v d D s s J n F 1 b 3 Q 7 S 2 9 u d G 8 g Q n J v a i B p I E 5 h e m l 2 I D M m c X V v d D s s J n F 1 b 3 Q 7 S 2 9 u d G 8 g Q n J v a i B p I E 5 h e m l 2 I D Q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5 N y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F 6 Y V p h V X B p d C 9 G a W x s Z W Q g R G 9 3 b j E u e 0 l a V k 9 S I D E s M n 0 m c X V v d D s s J n F 1 b 3 Q 7 U 2 V j d G l v b j E v Q m F 6 Y V p h V X B p d C 9 G a W x s Z W Q g R G 9 3 b j E u e 1 B y a W h v Z G k g M S w z f S Z x d W 9 0 O y w m c X V v d D t T Z W N 0 a W 9 u M S 9 C Y X p h W m F V c G l 0 L 0 Z p b G x l Z C B E b 3 d u M S 5 7 U H J p a G 9 k a S A y L D R 9 J n F 1 b 3 Q 7 L C Z x d W 9 0 O 1 N l Y 3 R p b 2 4 x L 0 J h e m F a Y V V w a X Q v R m l s b G V k I E R v d 2 4 x L n t Q c m l o b 2 R p I D M s N X 0 m c X V v d D s s J n F 1 b 3 Q 7 U 2 V j d G l v b j E v Q m F 6 Y V p h V X B p d C 9 G a W x s Z W Q g R G 9 3 b j E u e 1 B y a W h v Z G k g N C w 2 f S Z x d W 9 0 O y w m c X V v d D t T Z W N 0 a W 9 u M S 9 C Y X p h W m F V c G l 0 L 0 Z p b G x l Z C B E b 3 d u M S 5 7 R n V u a 2 N p a n N r Y S A g a 2 x h c 2 l m a W t h Y 2 l q Y S A x L D d 9 J n F 1 b 3 Q 7 L C Z x d W 9 0 O 1 N l Y 3 R p b 2 4 x L 0 J h e m F a Y V V w a X Q v R m l s b G V k I E R v d 2 4 x L n t G d W 5 r Y 2 l q c 2 t h I C B r b G F z a W Z p a 2 F j a W p h I D I s O H 0 m c X V v d D s s J n F 1 b 3 Q 7 U 2 V j d G l v b j E v Q m F 6 Y V p h V X B p d C 9 Q c m 9 t a W p l b m p l b m E g d n J z d G E u e 0 l a V l L F o E V O S k U g M j A y M y 4 s N 3 0 m c X V v d D s s J n F 1 b 3 Q 7 U 2 V j d G l v b j E v Q m F 6 Y V p h V X B p d C 9 Q c m 9 t a W p l b m p l b m E g d n J z d G E u e 1 R F S 1 X E h k k g U E x B T i A y M D I 0 L D h 9 J n F 1 b 3 Q 7 L C Z x d W 9 0 O 1 N l Y 3 R p b 2 4 x L 0 J h e m F a Y V V w a X Q v U H J v b W l q Z W 5 q Z W 5 h I H Z y c 3 R h L n t Q T E F O I F p B I D I w M j U u L D l 9 J n F 1 b 3 Q 7 L C Z x d W 9 0 O 1 N l Y 3 R p b 2 4 x L 0 J h e m F a Y V V w a X Q v U H J v b W l q Z W 5 q Z W 5 h I H Z y c 3 R h L n t Q U k 9 K R U t D S U p B I F p B I D I w M j Y u L D E w f S Z x d W 9 0 O y w m c X V v d D t T Z W N 0 a W 9 u M S 9 C Y X p h W m F V c G l 0 L 1 B y b 2 1 p a m V u a m V u Y S B 2 c n N 0 Y S 5 7 U F J P S k V L Q 0 l K Q S B a Q S A y M D I 3 L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U 0 1 B T k p F T k p F I C 0 g U F J F U k F T U E 9 E S k V M Q S B U R U t V x I Z J I F B M Q U 4 g M j A y M y 4 g L D E 3 f S Z x d W 9 0 O y w m c X V v d D t T Z W N 0 a W 9 u M S 9 C Y X p h W m F V c G l 0 L 1 B y b 2 1 p a m V u a m V u Y S B 2 c n N 0 Y S 5 7 U E 9 W R c S G Q U 5 K R S A t I F B S R V J B U 1 B P R E p F T E E g V E V L V c S G S S B Q T E F O I D I w M j M u L D E 4 f S Z x d W 9 0 O y w m c X V v d D t T Z W N 0 a W 9 u M S 9 C Y X p h W m F V c G l 0 L 1 B y b 2 1 p a m V u a m V u Y S B 2 c n N 0 Y S 5 7 V c W g V E V E R S A t I F B S R V J B U 1 B P R E p F T E E g V E V L V c S G S S B Q T E F O I D I w M j M u L D E 5 f S Z x d W 9 0 O y w m c X V v d D t T Z W N 0 a W 9 u M S 9 C Y X p h W m F V c G l 0 L 1 B y b 2 1 p a m V u a m V u Y S B 2 c n N 0 Y S 5 7 T k V E T 1 N U Q V R O Q S B T U k V E U 1 R W Q S A t I F B S R V J B U 1 B P R E p F T E E g V E V L V c S G S S B Q T E F O I D I w M j M u L D I w f S Z x d W 9 0 O y w m c X V v d D t T Z W N 0 a W 9 u M S 9 C Y X p h W m F V c G l 0 L 1 B y b 2 1 p a m V u a m V u Y S B 2 c n N 0 Y S 5 7 T k 9 W S S B Q T E F O I D I w M j M u I C 0 g U F J F U k F T U E 9 E S k V M Q S B U R U t V x I Z J I F B M Q U 4 g M j A y M y 4 s M j F 9 J n F 1 b 3 Q 7 L C Z x d W 9 0 O 1 N l Y 3 R p b 2 4 x L 0 J h e m F a Y V V w a X Q v R m l s b G V k I E R v d 2 4 x L n t S Q V p E S k V M L D I 0 f S Z x d W 9 0 O y w m c X V v d D t T Z W N 0 a W 9 u M S 9 C Y X p h W m F V c G l 0 L 0 Z p b G x l Z C B E b 3 d u M S 5 7 R 0 x B V k E s M j V 9 J n F 1 b 3 Q 7 L C Z x d W 9 0 O 1 N l Y 3 R p b 2 4 x L 0 J h e m F a Y V V w a X Q v R m l s b G V k I E R v d 2 4 x L n t H T E F W T k k g U F J P R 1 J B T S w y N n 0 m c X V v d D s s J n F 1 b 3 Q 7 U 2 V j d G l v b j E v Q m F 6 Y V p h V X B p d C 9 G a W x s Z W Q g R G 9 3 b j E u e 1 B S T 0 d S Q U 0 s M j d 9 J n F 1 b 3 Q 7 L C Z x d W 9 0 O 1 N l Y 3 R p b 2 4 x L 0 J h e m F a Y V V w a X Q v T W V y Z 2 V k I E N v b H V t b n M x L n t Q T 0 R Q U k 9 H U k F N I M W g S U Z S Q S B J I E 5 B W k l W L D I 4 f S Z x d W 9 0 O y w m c X V v d D t T Z W N 0 a W 9 u M S 9 C Y X p h W m F V c G l 0 L 0 1 l c m d l Z C B D b 2 x 1 b W 5 z L n t J W l Z P U i D F o E l G U k E g S S B O Q V p J V i w z M H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1 0 s J n F 1 b 3 Q 7 Q 2 9 s d W 1 u Q 2 9 1 b n Q m c X V v d D s 6 M z I s J n F 1 b 3 Q 7 S 2 V 5 Q 2 9 s d W 1 u T m F t Z X M m c X V v d D s 6 W 1 0 s J n F 1 b 3 Q 7 Q 2 9 s d W 1 u S W R l b n R p d G l l c y Z x d W 9 0 O z p b J n F 1 b 3 Q 7 U 2 V j d G l v b j E v Q m F 6 Y V p h V X B p d C 9 G a W x s Z W Q g R G 9 3 b j E u e 0 l a V k 9 S I D E s M n 0 m c X V v d D s s J n F 1 b 3 Q 7 U 2 V j d G l v b j E v Q m F 6 Y V p h V X B p d C 9 G a W x s Z W Q g R G 9 3 b j E u e 1 B y a W h v Z G k g M S w z f S Z x d W 9 0 O y w m c X V v d D t T Z W N 0 a W 9 u M S 9 C Y X p h W m F V c G l 0 L 0 Z p b G x l Z C B E b 3 d u M S 5 7 U H J p a G 9 k a S A y L D R 9 J n F 1 b 3 Q 7 L C Z x d W 9 0 O 1 N l Y 3 R p b 2 4 x L 0 J h e m F a Y V V w a X Q v R m l s b G V k I E R v d 2 4 x L n t Q c m l o b 2 R p I D M s N X 0 m c X V v d D s s J n F 1 b 3 Q 7 U 2 V j d G l v b j E v Q m F 6 Y V p h V X B p d C 9 G a W x s Z W Q g R G 9 3 b j E u e 1 B y a W h v Z G k g N C w 2 f S Z x d W 9 0 O y w m c X V v d D t T Z W N 0 a W 9 u M S 9 C Y X p h W m F V c G l 0 L 0 Z p b G x l Z C B E b 3 d u M S 5 7 R n V u a 2 N p a n N r Y S A g a 2 x h c 2 l m a W t h Y 2 l q Y S A x L D d 9 J n F 1 b 3 Q 7 L C Z x d W 9 0 O 1 N l Y 3 R p b 2 4 x L 0 J h e m F a Y V V w a X Q v R m l s b G V k I E R v d 2 4 x L n t G d W 5 r Y 2 l q c 2 t h I C B r b G F z a W Z p a 2 F j a W p h I D I s O H 0 m c X V v d D s s J n F 1 b 3 Q 7 U 2 V j d G l v b j E v Q m F 6 Y V p h V X B p d C 9 Q c m 9 t a W p l b m p l b m E g d n J z d G E u e 0 l a V l L F o E V O S k U g M j A y M y 4 s N 3 0 m c X V v d D s s J n F 1 b 3 Q 7 U 2 V j d G l v b j E v Q m F 6 Y V p h V X B p d C 9 Q c m 9 t a W p l b m p l b m E g d n J z d G E u e 1 R F S 1 X E h k k g U E x B T i A y M D I 0 L D h 9 J n F 1 b 3 Q 7 L C Z x d W 9 0 O 1 N l Y 3 R p b 2 4 x L 0 J h e m F a Y V V w a X Q v U H J v b W l q Z W 5 q Z W 5 h I H Z y c 3 R h L n t Q T E F O I F p B I D I w M j U u L D l 9 J n F 1 b 3 Q 7 L C Z x d W 9 0 O 1 N l Y 3 R p b 2 4 x L 0 J h e m F a Y V V w a X Q v U H J v b W l q Z W 5 q Z W 5 h I H Z y c 3 R h L n t Q U k 9 K R U t D S U p B I F p B I D I w M j Y u L D E w f S Z x d W 9 0 O y w m c X V v d D t T Z W N 0 a W 9 u M S 9 C Y X p h W m F V c G l 0 L 1 B y b 2 1 p a m V u a m V u Y S B 2 c n N 0 Y S 5 7 U F J P S k V L Q 0 l K Q S B a Q S A y M D I 3 L i w x M X 0 m c X V v d D s s J n F 1 b 3 Q 7 U 2 V j d G l v b j E v Q m F 6 Y V p h V X B p d C 9 Q c m 9 t a W p l b m p l b m E g d n J z d G E u e 1 B y b 2 p l a 2 N p a m E g e m E g M j A y N S 4 g R V V S L D E y f S Z x d W 9 0 O y w m c X V v d D t T Z W N 0 a W 9 u M S 9 C Y X p h W m F V c G l 0 L 1 B y b 2 1 p a m V u a m V u Y S B 2 c n N 0 Y S 5 7 U H J v a m V r Y 2 l q Y S B 6 Y S A y M D I 2 L i B F V V I s M T N 9 J n F 1 b 3 Q 7 L C Z x d W 9 0 O 1 N l Y 3 R p b 2 4 x L 0 J h e m F a Y V V w a X Q v U H J v b W l q Z W 5 q Z W 5 h I H Z y c 3 R h L n t J e n Z y x a F l b m p l I D A x L j A x L i 0 z M C 4 w N i 4 y M D I y L i w x N H 0 m c X V v d D s s J n F 1 b 3 Q 7 U 2 V j d G l v b j E v Q m F 6 Y V p h V X B p d C 9 Q c m 9 t a W p l b m p l b m E g d n J z d G E u e 0 l a V k 9 S T k k g L y B U R U t V x I Z J I C A g I C A g I C A g I C A g I C A g I C A g I C A g I C A g I C A g U G x h b i B 6 Y S A y M D I z L i w x N X 0 m c X V v d D s s J n F 1 b 3 Q 7 U 2 V j d G l v b j E v Q m F 6 Y V p h V X B p d C 9 Q c m 9 t a W p l b m p l b m E g d n J z d G E u e 0 l 6 d n L F o W V u a m U g M D E u M D E u L T M w L j A 2 L j I w M j M u L D E 2 f S Z x d W 9 0 O y w m c X V v d D t T Z W N 0 a W 9 u M S 9 C Y X p h W m F V c G l 0 L 1 B y b 2 1 p a m V u a m V u Y S B 2 c n N 0 Y S 5 7 U 0 1 B T k p F T k p F I C 0 g U F J F U k F T U E 9 E S k V M Q S B U R U t V x I Z J I F B M Q U 4 g M j A y M y 4 g L D E 3 f S Z x d W 9 0 O y w m c X V v d D t T Z W N 0 a W 9 u M S 9 C Y X p h W m F V c G l 0 L 1 B y b 2 1 p a m V u a m V u Y S B 2 c n N 0 Y S 5 7 U E 9 W R c S G Q U 5 K R S A t I F B S R V J B U 1 B P R E p F T E E g V E V L V c S G S S B Q T E F O I D I w M j M u L D E 4 f S Z x d W 9 0 O y w m c X V v d D t T Z W N 0 a W 9 u M S 9 C Y X p h W m F V c G l 0 L 1 B y b 2 1 p a m V u a m V u Y S B 2 c n N 0 Y S 5 7 V c W g V E V E R S A t I F B S R V J B U 1 B P R E p F T E E g V E V L V c S G S S B Q T E F O I D I w M j M u L D E 5 f S Z x d W 9 0 O y w m c X V v d D t T Z W N 0 a W 9 u M S 9 C Y X p h W m F V c G l 0 L 1 B y b 2 1 p a m V u a m V u Y S B 2 c n N 0 Y S 5 7 T k V E T 1 N U Q V R O Q S B T U k V E U 1 R W Q S A t I F B S R V J B U 1 B P R E p F T E E g V E V L V c S G S S B Q T E F O I D I w M j M u L D I w f S Z x d W 9 0 O y w m c X V v d D t T Z W N 0 a W 9 u M S 9 C Y X p h W m F V c G l 0 L 1 B y b 2 1 p a m V u a m V u Y S B 2 c n N 0 Y S 5 7 T k 9 W S S B Q T E F O I D I w M j M u I C 0 g U F J F U k F T U E 9 E S k V M Q S B U R U t V x I Z J I F B M Q U 4 g M j A y M y 4 s M j F 9 J n F 1 b 3 Q 7 L C Z x d W 9 0 O 1 N l Y 3 R p b 2 4 x L 0 J h e m F a Y V V w a X Q v R m l s b G V k I E R v d 2 4 x L n t S Q V p E S k V M L D I 0 f S Z x d W 9 0 O y w m c X V v d D t T Z W N 0 a W 9 u M S 9 C Y X p h W m F V c G l 0 L 0 Z p b G x l Z C B E b 3 d u M S 5 7 R 0 x B V k E s M j V 9 J n F 1 b 3 Q 7 L C Z x d W 9 0 O 1 N l Y 3 R p b 2 4 x L 0 J h e m F a Y V V w a X Q v R m l s b G V k I E R v d 2 4 x L n t H T E F W T k k g U F J P R 1 J B T S w y N n 0 m c X V v d D s s J n F 1 b 3 Q 7 U 2 V j d G l v b j E v Q m F 6 Y V p h V X B p d C 9 G a W x s Z W Q g R G 9 3 b j E u e 1 B S T 0 d S Q U 0 s M j d 9 J n F 1 b 3 Q 7 L C Z x d W 9 0 O 1 N l Y 3 R p b 2 4 x L 0 J h e m F a Y V V w a X Q v T W V y Z 2 V k I E N v b H V t b n M x L n t Q T 0 R Q U k 9 H U k F N I M W g S U Z S Q S B J I E 5 B W k l W L D I 4 f S Z x d W 9 0 O y w m c X V v d D t T Z W N 0 a W 9 u M S 9 C Y X p h W m F V c G l 0 L 0 1 l c m d l Z C B D b 2 x 1 b W 5 z L n t J W l Z P U i D F o E l G U k E g S S B O Q V p J V i w z M H 0 m c X V v d D s s J n F 1 b 3 Q 7 U 2 V j d G l v b j E v S 2 9 u U G x h b l p B R E 5 K S S 9 Q c m 9 t a W p l b m p l b m E g d n J z d G E u e 0 t v b n R v I E J y b 2 o g a S B O Y X p p d i w y f S Z x d W 9 0 O y w m c X V v d D t T Z W N 0 a W 9 u M S 9 L b 2 5 Q b G F u W k F E T k p J L 1 B y b 2 1 p a m V u a m V u Y S B 2 c n N 0 Y S 5 7 S 2 9 u d G 8 g Q n J v a i B p I E 5 h e m l 2 L D J 9 J n F 1 b 3 Q 7 L C Z x d W 9 0 O 1 N l Y 3 R p b 2 4 x L 0 t v b l B s Y W 5 a Q U R O S k k v U H J v b W l q Z W 5 q Z W 5 h I H Z y c 3 R h L n t L b 2 5 0 b y B C c m 9 q I G k g T m F 6 a X Y s M n 0 m c X V v d D s s J n F 1 b 3 Q 7 U 2 V j d G l v b j E v S 2 9 u U G x h b l p B R E 5 K S S 9 Q c m 9 t a W p l b m p l b m E g d n J z d G E u e 0 t v b n R v I E J y b 2 o g a S B O Y X p p d i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2 9 u U G x h b l p B R E 5 K S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j b 3 Z l c n l U Y X J n Z X R T a G V l d C I g V m F s d W U 9 I n N 1 U E l U S 2 9 u U G x h b l p B R E 5 K S S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J i N m Y y M D Y 4 L T Q 4 N T k t N G E 2 O C 0 4 Z m R m L T k w M z F l O D E x M j V l N S I g L z 4 8 R W 5 0 c n k g V H l w Z T 0 i R m l s b E x h c 3 R V c G R h d G V k I i B W Y W x 1 Z T 0 i Z D I w M j Q t M D U t M j B U M T I 6 M D Q 6 M D M u N D M y M T U 4 M l o i I C 8 + P E V u d H J 5 I F R 5 c G U 9 I k Z p b G x D b 2 x 1 b W 5 U e X B l c y I g V m F s d W U 9 I n N B d 1 l H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S Y c S N d W 4 m c X V v d D s s J n F 1 b 3 Q 7 T m F 6 a X Y g c m H E j X V u Y S Z x d W 9 0 O y w m c X V v d D t L b 2 5 0 b y B C c m 9 q I G k g T m F 6 a X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2 5 Q b G F u W k F E T k p J L 0 F 1 d G 9 S Z W 1 v d m V k Q 2 9 s d W 1 u c z E u e 1 J h x I 1 1 b i w w f S Z x d W 9 0 O y w m c X V v d D t T Z W N 0 a W 9 u M S 9 L b 2 5 Q b G F u W k F E T k p J L 0 F 1 d G 9 S Z W 1 v d m V k Q 2 9 s d W 1 u c z E u e 0 5 h e m l 2 I H J h x I 1 1 b m E s M X 0 m c X V v d D s s J n F 1 b 3 Q 7 U 2 V j d G l v b j E v S 2 9 u U G x h b l p B R E 5 K S S 9 B d X R v U m V t b 3 Z l Z E N v b H V t b n M x L n t L b 2 5 0 b y B C c m 9 q I G k g T m F 6 a X Y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2 9 u U G x h b l p B R E 5 K S S 9 B d X R v U m V t b 3 Z l Z E N v b H V t b n M x L n t S Y c S N d W 4 s M H 0 m c X V v d D s s J n F 1 b 3 Q 7 U 2 V j d G l v b j E v S 2 9 u U G x h b l p B R E 5 K S S 9 B d X R v U m V t b 3 Z l Z E N v b H V t b n M x L n t O Y X p p d i B y Y c S N d W 5 h L D F 9 J n F 1 b 3 Q 7 L C Z x d W 9 0 O 1 N l Y 3 R p b 2 4 x L 0 t v b l B s Y W 5 a Q U R O S k k v Q X V 0 b 1 J l b W 9 2 Z W R D b 2 x 1 b W 5 z M S 5 7 S 2 9 u d G 8 g Q n J v a i B p I E 5 h e m l 2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Y X p h W m F V c G l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b G V k J T I w R G 9 3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s Z W Q l M j B E b 3 d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F R l e H Q l M j B M Z W 5 n d G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G a X J z d C U y M E N o Y X J h Y 3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u c 2 V y d G V k J T I w R m l y c 3 Q l M j B D a G F y Y W N 0 Z X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G a X J z d C U y M E N o Y X J h Y 3 R l c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b 2 5 Q b G F u W k F E T k p J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1 l c m d l Z C U y M F F 1 Z X J p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1 l c m d l Z C U y M F F 1 Z X J p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5 h b W V k J T I w Q 2 9 s d W 1 u c z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S 2 9 u U G x h b l p B R E 5 K S S 9 Q c m 9 t a W p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H J v b W l q Z W 5 q Z W 5 h J T I w d n J z d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c 3 B 1 b m p l b m 8 l M j B w c m V t Y S U y M G R v b G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V a 2 x v b m p l b m k l M j B z d H V w Y 2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B y b 2 1 p a m V u a m V u Y S U y M H Z y c 3 R h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a Z O k y J 7 A Z K n s V l 8 a F + u r o A A A A A A g A A A A A A A 2 Y A A M A A A A A Q A A A A b m s 7 M 8 S D i x 7 y 4 X j c 0 n e g P A A A A A A E g A A A o A A A A B A A A A D J 1 V R O N d s 4 N C g 4 c S i 2 C a s I U A A A A J N j D b 7 K n v W z M 9 C 1 N J e N Z S r 2 Z y T 2 A 7 N 1 m Z 5 I K J Y 0 D a c a E U i e 2 g v B J h + d E E 4 c j Y 2 k m q H Z c u r k D c + a v 9 T o N J l i j D D C L V Q I 3 D X n w o z 4 a 0 / 3 L T M B F A A A A F L R u k k w m C 3 H m R 9 o R M X 5 l g Y O 3 C 0 q < / D a t a M a s h u p > 
</file>

<file path=customXml/item112.xml>��< ? x m l   v e r s i o n = " 1 . 0 "   e n c o d i n g = " U T F - 1 6 " ? > < G e m i n i   x m l n s = " h t t p : / / g e m i n i / p i v o t c u s t o m i z a t i o n / 8 f 9 e e f a 7 - 6 f 4 b - 4 2 4 4 - a 1 6 4 - e f 9 f 2 c e c d b 0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3.xml>��< ? x m l   v e r s i o n = " 1 . 0 "   e n c o d i n g = " U T F - 1 6 " ? > < G e m i n i   x m l n s = " h t t p : / / g e m i n i / p i v o t c u s t o m i z a t i o n / a e f 1 1 0 6 8 - 6 4 c d - 4 1 8 d - 8 4 b 0 - 3 5 3 a 0 b 8 5 7 d b e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4.xml>��< ? x m l   v e r s i o n = " 1 . 0 "   e n c o d i n g = " U T F - 1 6 " ? > < G e m i n i   x m l n s = " h t t p : / / g e m i n i / p i v o t c u s t o m i z a t i o n / d 2 c 1 c 7 e 5 - 7 a b d - 4 a d b - a e 3 4 - 8 0 0 0 a 1 1 a d b f 8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0 e 4 f a f 3 4 - 6 7 d a - 4 c 3 a - b 2 4 0 - a 9 2 f f 1 a 3 c 9 c d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3 5 2 c 8 1 a 0 - 5 b 5 9 - 4 4 e 6 - 9 b f f - 7 d 9 6 f f a b 6 6 4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8 3 7 b c 5 6 d - f 2 7 9 - 4 3 0 9 - 9 8 7 d - 4 6 3 9 d b a 4 1 b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7 2 6 7 7 3 5 f - f b 4 f - 4 f f 1 - a f 6 4 - e 4 c 1 1 a 0 5 7 1 4 c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a a f b 3 d 3 3 - c 5 e 8 - 4 b 6 f - b e 8 1 - e e e e 6 b 2 b 6 8 2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7 2 e c 9 3 8 f - f f 7 a - 4 d e 7 - 8 e d f - 0 c 2 3 2 e e 2 8 1 a b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0 a f 5 2 c b - f 7 8 6 - 4 0 8 7 - 8 1 e b - 0 3 1 3 d 2 8 b f 6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W i d g e t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T a b l e W i d g e t V i e w M o d e l S a n d b o x A d a p t e r " & g t ; & l t ; T a b l e N a m e & g t ; K o n t n i P l a n D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 i : t y p e = " S a n d b o x E d i t o r T a b l e W i d g e t V i e w M o d e l K e y " & g t ; & l t ; T a b l e N a m e & g t ; K o n t n i P l a n D & l t ; / T a b l e N a m e & g t ; & l t ; / K e y & g t ; & l t ; M a i n t a i n e r 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F I N I Z V K O N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 i : t y p e = " S a n d b o x E d i t o r T a b l e W i d g e t V i e w M o d e l K e y " & g t ; & l t ; T a b l e N a m e & g t ; F I N I Z V K O N & l t ; / T a b l e N a m e & g t ; & l t ; / K e y & g t ; & l t ; M a i n t a i n e r 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T a b l e W i d g e t V i e w M o d e l S a n d b o x A d a p t e r " & g t ; & l t ; T a b l e N a m e & g t ; B a z a Z a U p i t & l t ; / T a b l e N a m e & g t ; & l t ; / A d a p t e r & g t ; & l t ; D i a g r a m T y p e & g t ; T a b l e W i d g e t V i e w M o d e l & l t ; / D i a g r a m T y p e & g t ; & l t ; D i s p l a y C o n t e x t   i : t y p e = " T a b l e W i d g e t D i s p l a y C o n t e x t " & g t ; & l t ; I s F i l t e r e d T a g K e y & g t ; & l t ; K e y & g t ; S t a t i c   T a g s \ H a s   F i l t e r & l t ; / K e y & g t ; & l t ; / I s F i l t e r e d T a g K e y & g t ; & l t ; I s I n T y p e B o o l e a n K e y & g t ; & l t ; K e y & g t ; S t a t i c   T a g s \ I s   B o o l e a n & l t ; / K e y & g t ; & l t ; / I s I n T y p e B o o l e a n K e y & g t ; & l t ; I s I n T y p e N u m b e r K e y & g t ; & l t ; K e y & g t ; S t a t i c   T a g s \ I s   N u m b e r & l t ; / K e y & g t ; & l t ; / I s I n T y p e N u m b e r K e y & g t ; & l t ; I s I n T y p e T e x t K e y & g t ; & l t ; K e y & g t ; S t a t i c   T a g s \ I s   T e x t & l t ; / K e y & g t ; & l t ; / I s I n T y p e T e x t K e y & g t ; & l t ; I s I n T y p e T i m e K e y & g t ; & l t ; K e y & g t ; S t a t i c   T a g s \ I s   T i m e & l t ; / K e y & g t ; & l t ; / I s I n T y p e T i m e K e y & g t ; & l t ; I s S o r t A s c e n d i n g T a g K e y & g t ; & l t ; K e y & g t ; S t a t i c   T a g s \ I s   S o r t e d   A s c e n d i n g & l t ; / K e y & g t ; & l t ; / I s S o r t A s c e n d i n g T a g K e y & g t ; & l t ; I s S o r t D e s c e n d i n g T a g K e y & g t ; & l t ; K e y & g t ; S t a t i c   T a g s \ I s   S o r t e d   D e s c e n d i n g & l t ; / K e y & g t ; & l t ; / I s S o r t D e s c e n d i n g T a g K e y & g t ; & l t ; I s S o r t a b l e T a g K e y & g t ; & l t ; K e y & g t ; S t a t i c   T a g s \ c a n   b e   s o r t e d & l t ; / K e y & g t ; & l t ; / I s S o r t a b l e T a g K e y & g t ; & l t ; / D i s p l a y C o n t e x t & g t ; & l t ; D i s p l a y T y p e & g t ; T a b l e W i d g e t P a n e l & l t ; / D i s p l a y T y p e & g t ; & l t ; K e y   i : t y p e = " S a n d b o x E d i t o r T a b l e W i d g e t V i e w M o d e l K e y " & g t ; & l t ; T a b l e N a m e & g t ; B a z a Z a U p i t & l t ; / T a b l e N a m e & g t ; & l t ; / K e y & g t ; & l t ; M a i n t a i n e r   i : t y p e = " T a b l e W i d g e t V i e w M o d e l . T a b l e W i d g e t V i e w M o d e l M a i n t a i n e r " / & g t ; & l t ; V i e w S t a t e F a c t o r y T y p e & g t ; M i c r o s o f t . A n a l y s i s S e r v i c e s . C o m m o n . T a b l e W i d g e t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T a b l e W i d g e t G r i d   M o d e l & l t ; / K e y & g t ; & l t ; / a : K e y & g t ; & l t ; a : V a l u e 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o r t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l e a r   S o r t   f r o m   t h i s   T a b l e & l t ; / K e y & g t ; & l t ; / a : K e y & g t ; & l t ; a : V a l u e 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o a d   T o p   N   D i s t i n c t   V a l u e s & l t ; / K e y & g t ; & l t ; / a : K e y & g t ; & l t ; a : V a l u e 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D a t a   T y p e & l t ; / K e y & g t ; & l t ; / a : K e y & g t ; & l t ; a : V a l u e 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 B o o l e a n & l t ; / K e y & g t ; & l t ; / a : K e y & g t ; & l t ; a : V a l u e 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 N u m b e r & l t ; / K e y & g t ; & l t ; / a : K e y & g t ; & l t ; a : V a l u e 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 T e x t & l t ; / K e y & g t ; & l t ; / a : K e y & g t ; & l t ; a : V a l u e 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 T i m e & l t ; / K e y & g t ; & l t ; / a : K e y & g t ; & l t ; a : V a l u e 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 s o r t e d & l t ; / K e y & g t ; & l t ; / a : K e y & g t ; & l t ; a : V a l u e 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 A s c e n d i n g & l t ; / K e y & g t ; & l t ; / a : K e y & g t ; & l t ; a : V a l u e 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 S o r t e d   D e s c e n d i n g & l t ; / K e y & g t ; & l t ; / a : K e y & g t ; & l t ; a : V a l u e 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 T a g s \ H a s   F i l t e r & l t ; / K e y & g t ; & l t ; / a : K e y & g t ; & l t ; a : V a l u e 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   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 P r i v a t e & l t ; / K e y & g t ; & l t ; / a : K e y & g t ; & l t ; a : V a l u e 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K U I   P L A N   2 0 2 4 & l t ; / K e y & g t ; & l t ; / a : K e y & g t ; & l t ; a : V a l u e 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 2 0 2 5 . & l t ; / K e y & g t ; & l t ; / a : K e y & g t ; & l t ; a : V a l u e 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 2 0 2 7 . & l t ; / K e y & g t ; & l t ; / a : K e y & g t ; & l t ; a : V a l u e 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M A N J E N J E   -   P R E R A S P O D J E L A   T E K U I   P L A N 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V E A N J E   -   P R E R A S P O D J E L A   T E K U I   P L A N 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`T E D E   -   P R E R A S P O D J E L A   T E K U I   P L A N 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D O S T A T N A   S R E D S T V A   -   P R E R A S P O D J E L A   T E K U I   P L A N 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V I   P L A N   2 0 2 3 .   -   P R E R A S P O D J E L A   T E K U I   P L A N   2 0 2 3 . & l t ; / K e y & g t ; & l t ; / a : K e y & g t ; & l t ; a : V a l u e 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T a b l e W i d g e t B a s e V i e w S t a t e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   & l t ; / K e y & g t ; & l t ; / a : K e y & g t ; & l t ; a : V a l u e   i : t y p e = " T a b l e W i d g e t B a s e V i e w S t a t e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2.xml>��< ? x m l   v e r s i o n = " 1 . 0 "   e n c o d i n g = " U T F - 1 6 " ? > < G e m i n i   x m l n s = " h t t p : / / g e m i n i / p i v o t c u s t o m i z a t i o n / 2 3 1 4 6 7 6 b - e 2 4 0 - 4 0 2 7 - 8 7 1 5 - b 1 8 3 9 2 1 3 9 8 c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5 0 3 7 3 b 6 b - 1 5 c d - 4 8 9 a - 8 2 7 a - 3 2 8 7 7 9 6 1 2 0 f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e e a e c 3 7 - c c 3 e - 4 6 6 1 - 9 d 9 6 - 1 6 c b 5 f b c c c 7 f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3 f 8 9 5 c 9 6 - a e 9 5 - 4 9 d 0 - 9 4 c 4 - a 8 2 9 8 9 9 8 b 1 3 2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3 7 c b c c b 3 - 9 c c 3 - 4 3 c b - a 4 8 a - 2 3 7 0 4 4 e 6 7 a 4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a 2 d e 9 b 9 5 - f 7 5 f - 4 d 2 a - a d e 7 - d e d 1 4 8 4 2 2 9 8 f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0 c 4 c b b 5 c - 7 d 4 8 - 4 9 5 c - b 5 c c - b 3 7 8 3 0 5 9 e 0 3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c 5 f 8 e 6 c 0 - 0 b b 5 - 4 2 a f - a 6 f 3 - 3 c c d 3 e f c f 8 5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F I N I Z V K O N _ 9 d b 8 a 2 e 1 - d 6 2 0 - 4 c f a - b 5 6 1 - c 3 c 5 8 6 3 6 3 a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 2 5 3 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c 5 6 a 4 3 8 4 - e d 9 d - 4 1 1 5 - 8 c 7 f - 3 0 5 e 6 6 c 1 f 9 c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5 a 1 b 3 f 0 c - e 8 f 2 - 4 b 4 e - 9 e 5 c - 2 0 d 7 a d d d f a 8 6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3 8 2 8 5 2 d - 4 4 4 8 - 4 b 7 9 - a a 6 2 - e 2 5 3 4 6 8 a b 3 8 c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z a Z a U p i t _ 0 9 4 d b d 0 b - e f a 6 - 4 3 1 2 - 9 9 f b - f b a 0 1 b 8 3 8 2 2 c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3 2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31.xml>��< ? x m l   v e r s i o n = " 1 . 0 "   e n c o d i n g = " U T F - 1 6 " ? > < G e m i n i   x m l n s = " h t t p : / / g e m i n i / p i v o t c u s t o m i z a t i o n / f e 6 e d 1 2 9 - a 7 0 f - 4 e b 1 - b 9 0 3 - 5 b 7 2 c 3 3 c a 3 f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8 8 7 1 0 6 7 c - 6 7 8 8 - 4 5 e 6 - a 8 4 2 - 1 2 8 6 2 1 c 4 f 8 4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f a 2 a a 0 3 4 - 5 2 2 b - 4 c 2 d - a e c b - d d f 5 1 2 9 e c 3 c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6 8 2 a 4 1 4 a - 2 d 5 e - 4 9 4 0 - 8 e 9 2 - a 4 5 9 c d 5 7 2 0 0 a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a b 5 b 4 4 5 0 - 9 4 e 8 - 4 4 3 8 - 8 a e b - 7 b e 8 a 6 5 3 0 b f 9 " > < C u s t o m C o n t e n t > < ! [ C D A T A [ < ? x m l   v e r s i o n = " 1 . 0 "   e n c o d i n g = " u t f - 1 6 " ? > < S e t t i n g s > < C a l c u l a t e d F i e l d s > < i t e m > < M e a s u r e N a m e > P l a n   2 0 2 2   E U R < / M e a s u r e N a m e > < D i s p l a y N a m e > P l a n   2 0 2 2   E U R < / D i s p l a y N a m e > < V i s i b l e > F a l s e < / V i s i b l e > < / i t e m > < i t e m > < M e a s u r e N a m e > P l a n   2 0 2 3   E U R < / M e a s u r e N a m e > < D i s p l a y N a m e > P l a n  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6 0 5 3 3 a 6 f - 9 6 9 c - 4 1 1 9 - a 3 d 4 - 8 2 1 b 6 2 4 2 2 d 7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c 0 2 a f 5 4 4 - 3 5 b c - 4 2 d 0 - 9 f 4 c - f 2 6 2 8 7 a 3 b 4 c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e f 0 b 7 7 c 3 - 2 f b d - 4 3 f 1 - 9 f f a - 6 8 1 5 f c a 1 5 4 0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X M L _ B a z a Z a U p i t _ 0 9 4 d b d 0 b - e f a 6 - 4 3 1 2 - 9 9 f b - f b a 0 1 b 8 3 8 2 2 c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R A Z D J E L & l t ; / s t r i n g & g t ; & l t ; / k e y & g t ; & l t ; v a l u e & g t ; & l t ; i n t & g t ; 6 3 7 & l t ; / i n t & g t ; & l t ; / v a l u e & g t ; & l t ; / i t e m & g t ; & l t ; i t e m & g t ; & l t ; k e y & g t ; & l t ; s t r i n g & g t ; G L A V A & l t ; / s t r i n g & g t ; & l t ; / k e y & g t ; & l t ; v a l u e & g t ; & l t ; i n t & g t ; 2 0 9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7 9 3 & l t ; / i n t & g t ; & l t ; / v a l u e & g t ; & l t ; / i t e m & g t ; & l t ; i t e m & g t ; & l t ; k e y & g t ; & l t ; s t r i n g & g t ; P R O G R A M & l t ; / s t r i n g & g t ; & l t ; / k e y & g t ; & l t ; v a l u e & g t ; & l t ; i n t & g t ; 2 0 0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2 7 2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 1 & l t ; / s t r i n g & g t ; & l t ; / k e y & g t ; & l t ; v a l u e & g t ; & l t ; i n t & g t ; 2 1 8 & l t ; / i n t & g t ; & l t ; / v a l u e & g t ; & l t ; / i t e m & g t ; & l t ; i t e m & g t ; & l t ; k e y & g t ; & l t ; s t r i n g & g t ; I Z V O R 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 2 & l t ; / s t r i n g & g t ; & l t ; / k e y & g t ; & l t ; v a l u e & g t ; & l t ; i n t & g t ; 2 1 8 & l t ; / i n t & g t ; & l t ; / v a l u e & g t ; & l t ; / i t e m & g t ; & l t ; i t e m & g t ; & l t ; k e y & g t ; & l t ; s t r i n g & g t ; K o n t o 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 4 & l t ; / s t r i n g & g t ; & l t ; / k e y & g t ; & l t ; v a l u e & g t ; & l t ; i n t & g t ; 1 9 3 & l t ; / i n t & g t ; & l t ; / v a l u e & g t ; & l t ; / i t e m & g t ; & l t ; i t e m & g t ; & l t ; k e y & g t ; & l t ; s t r i n g & g t ; P R I H O D I 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 1 & l t ; / s t r i n g & g t ; & l t ; / k e y & g t ; & l t ; v a l u e & g t ; & l t ; i n t & g t ; 2 3 2 & l t ; / i n t & g t ; & l t ; / v a l u e & g t ; & l t ; / i t e m & g t ; & l t ; i t e m & g t ; & l t ; k e y & g t ; & l t ; s t r i n g & g t ; P R I H O D I 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2 3 2 & l t ; / i n t & g t ; & l t ; / v a l u e & g t ; & l t ; / i t e m & g t ; & l t ; i t e m & g t ; & l t ; k e y & g t ; & l t ; s t r i n g & g t ; P R O J E K C I J A   Z A   2 0 2 7 . & l t ; / s t r i n g & g t ; & l t ; / k e y & g t ; & l t ; v a l u e & g t ; & l t ; i n t & g t ; 4 9 3 & l t ; / i n t & g t ; & l t ; / v a l u e & g t ; & l t ; / i t e m & g t ; & l t ; i t e m & g t ; & l t ; k e y & g t ; & l t ; s t r i n g & g t ; I z v r ae n j e   0 1 . 0 1 . - 3 0 . 0 6 . 2 0 2 2 . & l t ; / s t r i n g & g t ; & l t ; / k e y & g t ; & l t ; v a l u e & g t ; & l t ; i n t & g t ; 6 1 4 & l t ; / i n t & g t ; & l t ; / v a l u e & g t ; & l t ; / i t e m & g t ; & l t ; i t e m & g t ; & l t ; k e y & g t ; & l t ; s t r i n g & g t ; P R O J E K C I J A   Z A   2 0 2 6 . & l t ; / s t r i n g & g t ; & l t ; / k e y & g t ; & l t ; v a l u e & g t ; & l t ; i n t & g t ; 5 8 2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 E U R & l t ; / s t r i n g & g t ; & l t ; / k e y & g t ; & l t ; v a l u e & g t ; & l t ; i n t & g t ; 5 7 9 & l t ; / i n t & g t ; & l t ; / v a l u e & g t ; & l t ; / i t e m & g t ; & l t ; i t e m & g t ; & l t ; k e y & g t ; & l t ; s t r i n g & g t ; P L A N   Z A   2 0 2 5 . & l t ; / s t r i n g & g t ; & l t ; / k e y & g t ; & l t ; v a l u e & g t ; & l t ; i n t & g t ; 5 1 7 & l t ; / i n t & g t ; & l t ; / v a l u e & g t ; & l t ; / i t e m & g t ; & l t ; i t e m & g t ; & l t ; k e y & g t ; & l t ; s t r i n g & g t ; P r o j e k c i j a   z a   2 0 2 6 .   E U R & l t ; / s t r i n g & g t ; & l t ; / k e y & g t ; & l t ; v a l u e & g t ; & l t ; i n t & g t ; 4 3 6 & l t ; / i n t & g t ; & l t ; / v a l u e & g t ; & l t ; / i t e m & g t ; & l t ; i t e m & g t ; & l t ; k e y & g t ; & l t ; s t r i n g & g t ; T E K U I   P L A N   2 0 2 4 & l t ; / s t r i n g & g t ; & l t ; / k e y & g t ; & l t ; v a l u e & g t ; & l t ; i n t & g t ; 5 5 5 & l t ; / i n t & g t ; & l t ; / v a l u e & g t ; & l t ; / i t e m & g t ; & l t ; i t e m & g t ; & l t ; k e y & g t ; & l t ; s t r i n g & g t ; I Z V R `E N J E   2 0 2 3 . & l t ; / s t r i n g & g t ; & l t ; / k e y & g t ; & l t ; v a l u e & g t ; & l t ; i n t & g t ; 4 6 9 & l t ; / i n t & g t ; & l t ; / v a l u e & g t ; & l t ; / i t e m & g t ; & l t ; i t e m & g t ; & l t ; k e y & g t ; & l t ; s t r i n g & g t ; I Z V O R N I   /   T E K U I                                                       P l a n   z a   2 0 2 3 . & l t ; / s t r i n g & g t ; & l t ; / k e y & g t ; & l t ; v a l u e & g t ; & l t ; i n t & g t ; 7 6 9 & l t ; / i n t & g t ; & l t ; / v a l u e & g t ; & l t ; / i t e m & g t ; & l t ; i t e m & g t ; & l t ; k e y & g t ; & l t ; s t r i n g & g t ; I z v r ae n j e   0 1 . 0 1 . - 3 0 . 0 6 . 2 0 2 3 . & l t ; / s t r i n g & g t ; & l t ; / k e y & g t ; & l t ; v a l u e & g t ; & l t ; i n t & g t ; 6 1 4 & l t ; / i n t & g t ; & l t ; / v a l u e & g t ; & l t ; / i t e m & g t ; & l t ; i t e m & g t ; & l t ; k e y & g t ; & l t ; s t r i n g & g t ; P R I H O D I   B R O J   I   N A Z I V 4 & l t ; / s t r i n g & g t ; & l t ; / k e y & g t ; & l t ; v a l u e & g t ; & l t ; i n t & g t ; 2 5 0 & l t ; / i n t & g t ; & l t ; / v a l u e & g t ; & l t ; / i t e m & g t ; & l t ; i t e m & g t ; & l t ; k e y & g t ; & l t ; s t r i n g & g t ; P R I H O D I   B R O J   I   N A Z I V   3 & l t ; / s t r i n g & g t ; & l t ; / k e y & g t ; & l t ; v a l u e & g t ; & l t ; i n t & g t ; 2 3 2 & l t ; / i n t & g t ; & l t ; / v a l u e & g t ; & l t ; / i t e m & g t ; & l t ; i t e m & g t ; & l t ; k e y & g t ; & l t ; s t r i n g & g t ; F u n k c i j s k a     k l a s i f i k a c i j a   1 & l t ; / s t r i n g & g t ; & l t ; / k e y & g t ; & l t ; v a l u e & g t ; & l t ; i n t & g t ; 2 3 4 & l t ; / i n t & g t ; & l t ; / v a l u e & g t ; & l t ; / i t e m & g t ; & l t ; i t e m & g t ; & l t ; k e y & g t ; & l t ; s t r i n g & g t ; F u n k c i j s k a     k l a s i f i k a c i j a   2 & l t ; / s t r i n g & g t ; & l t ; / k e y & g t ; & l t ; v a l u e & g t ; & l t ; i n t & g t ; 2 3 4 & l t ; / i n t & g t ; & l t ; / v a l u e & g t ; & l t ; / i t e m & g t ; & l t ; i t e m & g t ; & l t ; k e y & g t ; & l t ; s t r i n g & g t ; S M A N J E N J E   -   P R E R A S P O D J E L A   T E K U I   P L A N   2 0 2 3 . & l t ; / s t r i n g & g t ; & l t ; / k e y & g t ; & l t ; v a l u e & g t ; & l t ; i n t & g t ; 4 2 9 & l t ; / i n t & g t ; & l t ; / v a l u e & g t ; & l t ; / i t e m & g t ; & l t ; i t e m & g t ; & l t ; k e y & g t ; & l t ; s t r i n g & g t ; P O V E A N J E   -   P R E R A S P O D J E L A   T E K U I   P L A N   2 0 2 3 . & l t ; / s t r i n g & g t ; & l t ; / k e y & g t ; & l t ; v a l u e & g t ; & l t ; i n t & g t ; 4 3 0 & l t ; / i n t & g t ; & l t ; / v a l u e & g t ; & l t ; / i t e m & g t ; & l t ; i t e m & g t ; & l t ; k e y & g t ; & l t ; s t r i n g & g t ; U `T E D E   -   P R E R A S P O D J E L A   T E K U I   P L A N   2 0 2 3 . & l t ; / s t r i n g & g t ; & l t ; / k e y & g t ; & l t ; v a l u e & g t ; & l t ; i n t & g t ; 3 9 9 & l t ; / i n t & g t ; & l t ; / v a l u e & g t ; & l t ; / i t e m & g t ; & l t ; i t e m & g t ; & l t ; k e y & g t ; & l t ; s t r i n g & g t ; N E D O S T A T N A   S R E D S T V A   -   P R E R A S P O D J E L A   T E K U I   P L A N   2 0 2 3 . & l t ; / s t r i n g & g t ; & l t ; / k e y & g t ; & l t ; v a l u e & g t ; & l t ; i n t & g t ; 5 2 7 & l t ; / i n t & g t ; & l t ; / v a l u e & g t ; & l t ; / i t e m & g t ; & l t ; i t e m & g t ; & l t ; k e y & g t ; & l t ; s t r i n g & g t ; N O V I   P L A N   2 0 2 3 .   -   P R E R A S P O D J E L A   T E K U I   P L A N   2 0 2 3 . & l t ; / s t r i n g & g t ; & l t ; / k e y & g t ; & l t ; v a l u e & g t ; & l t ; i n t & g t ; 4 7 5 & l t ; / i n t & g t ; & l t ; / v a l u e & g t ; & l t ; / i t e m & g t ; & l t ; / C o l u m n W i d t h s & g t ; & l t ; C o l u m n D i s p l a y I n d e x & g t ; & l t ; i t e m & g t ; & l t ; k e y & g t ; & l t ; s t r i n g & g t ; R A Z D J E L & l t ; / s t r i n g & g t ; & l t ; / k e y & g t ; & l t ; v a l u e & g t ; & l t ; i n t & g t ; 0 & l t ; / i n t & g t ; & l t ; / v a l u e & g t ; & l t ; / i t e m & g t ; & l t ; i t e m & g t ; & l t ; k e y & g t ; & l t ; s t r i n g & g t ; G L A V A & l t ; / s t r i n g & g t ; & l t ; / k e y & g t ; & l t ; v a l u e & g t ; & l t ; i n t & g t ; 1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2 & l t ; / i n t & g t ; & l t ; / v a l u e & g t ; & l t ; / i t e m & g t ; & l t ; i t e m & g t ; & l t ; k e y & g t ; & l t ; s t r i n g & g t ; P R O G R A M & l t ; / s t r i n g & g t ; & l t ; / k e y & g t ; & l t ; v a l u e & g t ; & l t ; i n t & g t ; 3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 N A Z I V & l t ; / s t r i n g & g t ; & l t ; / k e y & g t ; & l t ; v a l u e & g t ; & l t ; i n t & g t ; 4 & l t ; / i n t & g t ; & l t ; / v a l u e & g t ; & l t ; / i t e m & g t ; & l t ; i t e m & g t ; & l t ; k e y & g t ; & l t ; s t r i n g & g t ; I Z V O R 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 1 & l t ; / s t r i n g & g t ; & l t ; / k e y & g t ; & l t ; v a l u e & g t ; & l t ; i n t & g t ; 7 & l t ; / i n t & g t ; & l t ; / v a l u e & g t ; & l t ; / i t e m & g t ; & l t ; i t e m & g t ; & l t ; k e y & g t ; & l t ; s t r i n g & g t ; I Z V O R 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 2 & l t ; / s t r i n g & g t ; & l t ; / k e y & g t ; & l t ; v a l u e & g t ; & l t ; i n t & g t ; 8 & l t ; / i n t & g t ; & l t ; / v a l u e & g t ; & l t ; / i t e m & g t ; & l t ; i t e m & g t ; & l t ; k e y & g t ; & l t ; s t r i n g & g t ; K o n t o 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 1 & l t ; / s t r i n g & g t ; & l t ; / k e y & g t ; & l t ; v a l u e & g t ; & l t ; i n t & g t ; 9 & l t ; / i n t & g t ; & l t ; / v a l u e & g t ; & l t ; / i t e m & g t ; & l t ; i t e m & g t ; & l t ; k e y & g t ; & l t ; s t r i n g & g t ; K o n t o 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 2 & l t ; / s t r i n g & g t ; & l t ; / k e y & g t ; & l t ; v a l u e & g t ; & l t ; i n t & g t ; 1 0 & l t ; / i n t & g t ; & l t ; / v a l u e & g t ; & l t ; / i t e m & g t ; & l t ; i t e m & g t ; & l t ; k e y & g t ; & l t ; s t r i n g & g t ; K o n t o 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 3 & l t ; / s t r i n g & g t ; & l t ; / k e y & g t ; & l t ; v a l u e & g t ; & l t ; i n t & g t ; 1 1 & l t ; / i n t & g t ; & l t ; / v a l u e & g t ; & l t ; / i t e m & g t ; & l t ; i t e m & g t ; & l t ; k e y & g t ; & l t ; s t r i n g & g t ; K o n t o 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 4 & l t ; / s t r i n g & g t ; & l t ; / k e y & g t ; & l t ; v a l u e & g t ; & l t ; i n t & g t ; 1 2 & l t ; / i n t & g t ; & l t ; / v a l u e & g t ; & l t ; / i t e m & g t ; & l t ; i t e m & g t ; & l t ; k e y & g t ; & l t ; s t r i n g & g t ; P R I H O D I 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 1 & l t ; / s t r i n g & g t ; & l t ; / k e y & g t ; & l t ; v a l u e & g t ; & l t ; i n t & g t ; 1 3 & l t ; / i n t & g t ; & l t ; / v a l u e & g t ; & l t ; / i t e m & g t ; & l t ; i t e m & g t ; & l t ; k e y & g t ; & l t ; s t r i n g & g t ; P R I H O D I 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1 4 & l t ; / i n t & g t ; & l t ; / v a l u e & g t ; & l t ; / i t e m & g t ; & l t ; i t e m & g t ; & l t ; k e y & g t ; & l t ; s t r i n g & g t ; P R O J E K C I J A   Z A   2 0 2 7 . & l t ; / s t r i n g & g t ; & l t ; / k e y & g t ; & l t ; v a l u e & g t ; & l t ; i n t & g t ; 3 1 & l t ; / i n t & g t ; & l t ; / v a l u e & g t ; & l t ; / i t e m & g t ; & l t ; i t e m & g t ; & l t ; k e y & g t ; & l t ; s t r i n g & g t ; I z v r ae n j e   0 1 . 0 1 . - 3 0 . 0 6 . 2 0 2 2 . & l t ; / s t r i n g & g t ; & l t ; / k e y & g t ; & l t ; v a l u e & g t ; & l t ; i n t & g t ; 1 7 & l t ; / i n t & g t ; & l t ; / v a l u e & g t ; & l t ; / i t e m & g t ; & l t ; i t e m & g t ; & l t ; k e y & g t ; & l t ; s t r i n g & g t ; P R O J E K C I J A   Z A   2 0 2 6 . & l t ; / s t r i n g & g t ; & l t ; / k e y & g t ; & l t ; v a l u e & g t ; & l t ; i n t & g t ; 3 0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 E U R & l t ; / s t r i n g & g t ; & l t ; / k e y & g t ; & l t ; v a l u e & g t ; & l t ; i n t & g t ; 1 5 & l t ; / i n t & g t ; & l t ; / v a l u e & g t ; & l t ; / i t e m & g t ; & l t ; i t e m & g t ; & l t ; k e y & g t ; & l t ; s t r i n g & g t ; P L A N   Z A   2 0 2 5 . & l t ; / s t r i n g & g t ; & l t ; / k e y & g t ; & l t ; v a l u e & g t ; & l t ; i n t & g t ; 2 9 & l t ; / i n t & g t ; & l t ; / v a l u e & g t ; & l t ; / i t e m & g t ; & l t ; i t e m & g t ; & l t ; k e y & g t ; & l t ; s t r i n g & g t ; P r o j e k c i j a   z a   2 0 2 6 .   E U R & l t ; / s t r i n g & g t ; & l t ; / k e y & g t ; & l t ; v a l u e & g t ; & l t ; i n t & g t ; 1 6 & l t ; / i n t & g t ; & l t ; / v a l u e & g t ; & l t ; / i t e m & g t ; & l t ; i t e m & g t ; & l t ; k e y & g t ; & l t ; s t r i n g & g t ; T E K U I   P L A N   2 0 2 4 & l t ; / s t r i n g & g t ; & l t ; / k e y & g t ; & l t ; v a l u e & g t ; & l t ; i n t & g t ; 2 8 & l t ; / i n t & g t ; & l t ; / v a l u e & g t ; & l t ; / i t e m & g t ; & l t ; i t e m & g t ; & l t ; k e y & g t ; & l t ; s t r i n g & g t ; I Z V R `E N J E   2 0 2 3 . & l t ; / s t r i n g & g t ; & l t ; / k e y & g t ; & l t ; v a l u e & g t ; & l t ; i n t & g t ; 2 7 & l t ; / i n t & g t ; & l t ; / v a l u e & g t ; & l t ; / i t e m & g t ; & l t ; i t e m & g t ; & l t ; k e y & g t ; & l t ; s t r i n g & g t ; I Z V O R N I   /   T E K U I                                                       P l a n   z a   2 0 2 3 . & l t ; / s t r i n g & g t ; & l t ; / k e y & g t ; & l t ; v a l u e & g t ; & l t ; i n t & g t ; 1 8 & l t ; / i n t & g t ; & l t ; / v a l u e & g t ; & l t ; / i t e m & g t ; & l t ; i t e m & g t ; & l t ; k e y & g t ; & l t ; s t r i n g & g t ; I z v r ae n j e   0 1 . 0 1 . - 3 0 . 0 6 . 2 0 2 3 . & l t ; / s t r i n g & g t ; & l t ; / k e y & g t ; & l t ; v a l u e & g t ; & l t ; i n t & g t ; 1 9 & l t ; / i n t & g t ; & l t ; / v a l u e & g t ; & l t ; / i t e m & g t ; & l t ; i t e m & g t ; & l t ; k e y & g t ; & l t ; s t r i n g & g t ; P R I H O D I   B R O J   I   N A Z I V 4 & l t ; / s t r i n g & g t ; & l t ; / k e y & g t ; & l t ; v a l u e & g t ; & l t ; i n t & g t ; 2 6 & l t ; / i n t & g t ; & l t ; / v a l u e & g t ; & l t ; / i t e m & g t ; & l t ; i t e m & g t ; & l t ; k e y & g t ; & l t ; s t r i n g & g t ; P R I H O D I   B R O J   I   N A Z I V   3 & l t ; / s t r i n g & g t ; & l t ; / k e y & g t ; & l t ; v a l u e & g t ; & l t ; i n t & g t ; 2 0 & l t ; / i n t & g t ; & l t ; / v a l u e & g t ; & l t ; / i t e m & g t ; & l t ; i t e m & g t ; & l t ; k e y & g t ; & l t ; s t r i n g & g t ; F u n k c i j s k a     k l a s i f i k a c i j a   1 & l t ; / s t r i n g & g t ; & l t ; / k e y & g t ; & l t ; v a l u e & g t ; & l t ; i n t & g t ; 5 & l t ; / i n t & g t ; & l t ; / v a l u e & g t ; & l t ; / i t e m & g t ; & l t ; i t e m & g t ; & l t ; k e y & g t ; & l t ; s t r i n g & g t ; F u n k c i j s k a     k l a s i f i k a c i j a   2 & l t ; / s t r i n g & g t ; & l t ; / k e y & g t ; & l t ; v a l u e & g t ; & l t ; i n t & g t ; 6 & l t ; / i n t & g t ; & l t ; / v a l u e & g t ; & l t ; / i t e m & g t ; & l t ; i t e m & g t ; & l t ; k e y & g t ; & l t ; s t r i n g & g t ; S M A N J E N J E   -   P R E R A S P O D J E L A   T E K U I   P L A N   2 0 2 3 . & l t ; / s t r i n g & g t ; & l t ; / k e y & g t ; & l t ; v a l u e & g t ; & l t ; i n t & g t ; 2 1 & l t ; / i n t & g t ; & l t ; / v a l u e & g t ; & l t ; / i t e m & g t ; & l t ; i t e m & g t ; & l t ; k e y & g t ; & l t ; s t r i n g & g t ; P O V E A N J E   -   P R E R A S P O D J E L A   T E K U I   P L A N   2 0 2 3 . & l t ; / s t r i n g & g t ; & l t ; / k e y & g t ; & l t ; v a l u e & g t ; & l t ; i n t & g t ; 2 2 & l t ; / i n t & g t ; & l t ; / v a l u e & g t ; & l t ; / i t e m & g t ; & l t ; i t e m & g t ; & l t ; k e y & g t ; & l t ; s t r i n g & g t ; U `T E D E   -   P R E R A S P O D J E L A   T E K U I   P L A N   2 0 2 3 . & l t ; / s t r i n g & g t ; & l t ; / k e y & g t ; & l t ; v a l u e & g t ; & l t ; i n t & g t ; 2 3 & l t ; / i n t & g t ; & l t ; / v a l u e & g t ; & l t ; / i t e m & g t ; & l t ; i t e m & g t ; & l t ; k e y & g t ; & l t ; s t r i n g & g t ; N E D O S T A T N A   S R E D S T V A   -   P R E R A S P O D J E L A   T E K U I   P L A N   2 0 2 3 . & l t ; / s t r i n g & g t ; & l t ; / k e y & g t ; & l t ; v a l u e & g t ; & l t ; i n t & g t ; 2 4 & l t ; / i n t & g t ; & l t ; / v a l u e & g t ; & l t ; / i t e m & g t ; & l t ; i t e m & g t ; & l t ; k e y & g t ; & l t ; s t r i n g & g t ; N O V I   P L A N   2 0 2 3 .   -   P R E R A S P O D J E L A   T E K U I   P L A N   2 0 2 3 . & l t ; / s t r i n g & g t ; & l t ; / k e y & g t ; & l t ; v a l u e & g t ; & l t ; i n t & g t ; 2 5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6 f b 0 7 e c 2 - 9 d 6 0 - 4 1 0 9 - 8 c 1 7 - e f f 6 2 f e b 9 f 1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2 0 1 f 9 6 e b - e 7 f 9 - 4 3 f 1 - 9 6 f 3 - e 6 5 8 9 1 e 3 e 1 5 2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5 5 e d d 0 0 a - d 6 6 6 - 4 d c 4 - b b 0 e - b b 7 f 8 d a c a c 3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T a b l e X M L _ B a z a _ 0 9 c e b b 4 2 - 1 5 f 8 - 4 5 c c - a 3 8 c - e 2 f b f 0 b f f 5 3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 3 6 1 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2 2 d b 6 2 2 a - 6 e 2 8 - 4 c 4 a - a 6 2 9 - 1 b 6 5 b 8 3 b 7 3 1 2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K o n t n i P l a n D _ a 7 7 e 2 b 0 e - b a 3 2 - 4 a 6 d - b 7 c e - f 3 a b 0 1 7 3 8 f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  / > < C o l u m n D i s p l a y I n d e x   /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7 2 6 3 4 4 2 e - 1 c 2 5 - 4 8 b f - a e b 6 - b 9 0 6 7 f 0 a 4 9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5 5 1 c e 5 f 5 - 8 b c b - 4 e 1 a - 8 6 d b - 1 3 c 6 0 1 2 9 7 1 8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c 4 1 a c a 9 5 - f 1 1 d - 4 8 8 9 - a 1 4 c - 8 c 0 d 7 d 7 8 9 b 4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2 5 e 7 c f f 8 - e d a b - 4 d 9 7 - b 0 d 9 - b b f a 5 1 3 1 c 3 f d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7 0 6 6 8 4 6 7 - b b 1 0 - 4 a b d - b f 9 6 - 6 1 d 0 1 2 7 a 2 9 8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6 0 6 5 0 1 0 c - 6 b 2 1 - 4 c 5 9 - 9 2 b 9 - 7 f e 0 e d d 5 7 8 d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0.xml>��< ? x m l   v e r s i o n = " 1 . 0 "   e n c o d i n g = " U T F - 1 6 " ? > < G e m i n i   x m l n s = " h t t p : / / g e m i n i / p i v o t c u s t o m i z a t i o n / 7 9 c a 9 0 0 6 - 7 0 2 9 - 4 7 f 8 - a 7 a 9 - 7 f c a 0 b e 1 8 b 3 7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9 b a 0 a 8 f f - c 8 3 d - 4 8 e e - b a 0 0 - e a 9 0 4 8 3 3 0 f a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2 d 6 2 d 7 d e - 0 4 5 e - 4 5 b 2 - b 6 2 e - 4 a 3 3 2 b a 4 4 6 9 8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d 0 e f 2 a b e - 2 d f f - 4 e 6 5 - 9 2 4 c - a 0 a 1 e d 8 e 2 c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2 5 b 9 3 d d 0 - b 5 b 9 - 4 7 2 c - a 8 7 6 - 1 a f 4 3 8 6 4 9 c a b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5.xml>��< ? x m l   v e r s i o n = " 1 . 0 "   e n c o d i n g = " U T F - 1 6 " ? > < G e m i n i   x m l n s = " h t t p : / / g e m i n i / p i v o t c u s t o m i z a t i o n / b 7 2 8 0 d 5 f - 4 d 7 2 - 4 e 8 0 - b 5 8 6 - e 7 6 a 3 8 c a f 9 0 4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 2 1 6 < / H e i g h t > < / S a n d b o x E d i t o r . F o r m u l a B a r S t a t e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3 4 9 e 7 5 c 8 - 2 1 5 f - 4 d 8 8 - b 0 7 2 - 0 4 a f d b b 2 b d c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0 c c 4 1 9 b c - 4 1 e 9 - 4 3 8 2 - a e d e - 5 8 b 5 0 5 7 3 9 6 0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a 6 5 1 e d 2 8 - c 2 4 2 - 4 e 6 7 - a f 5 3 - 8 8 9 0 d 1 e 4 3 3 8 9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0 8 e 2 a 2 c 4 - 6 b b d - 4 b 5 e - 9 b 8 0 - d 4 7 0 7 0 8 3 4 7 9 d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b 7 b 6 6 9 3 d - 7 0 e 1 - 4 c a 5 - 8 c 2 6 - 6 7 0 b d 9 e f 3 e 7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0 7 8 e 0 d 7 9 - a 3 d 6 - 4 d e 2 - 8 f f d - 1 3 0 8 d 8 5 e c 6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8 2 4 c f 3 2 1 - a 2 9 d - 4 f a 2 - b 3 c 9 - c 6 f 3 6 1 3 4 2 f 7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9 4 0 1 8 5 8 e - f c a 8 - 4 c f 8 - 9 a 7 1 - 9 9 3 8 7 8 c 2 4 2 5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e b 2 9 e d 0 c - 9 c a 8 - 4 1 9 6 - b c 2 4 - b 9 4 6 1 2 8 b 4 c c 2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c 2 a 2 6 b 4 c - 7 e b 2 - 4 3 8 b - 9 3 8 a - 5 6 d f 0 4 9 5 3 4 5 2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7.xml>��< ? x m l   v e r s i o n = " 1 . 0 "   e n c o d i n g = " U T F - 1 6 " ? > < G e m i n i   x m l n s = " h t t p : / / g e m i n i / p i v o t c u s t o m i z a t i o n / 0 8 d 8 b 7 d d - e f 9 b - 4 e 6 b - b 3 9 e - b c f 3 e 2 0 9 7 b 7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2 3 3 2 d 4 1 a - 4 2 b 4 - 4 7 9 d - b 3 5 6 - d 1 0 a 7 3 4 c 8 9 8 0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4 5 2 7 f d d 4 - 3 5 7 a - 4 3 4 3 - b 4 c 7 - d a 8 2 5 b f 7 4 4 b 1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0 c 0 4 4 c b - 9 e f 6 - 4 7 d 9 - 8 f 5 0 - d 0 5 8 1 b 8 a 4 5 f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a d 5 5 f 5 5 5 - 7 0 2 1 - 4 2 3 d - a 6 d 3 - 0 5 9 4 9 f b 4 d 6 d 1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9 2 b b 5 f 5 5 - 0 2 1 a - 4 5 5 7 - b a 9 9 - e 7 3 e 1 9 f 7 1 0 9 e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73.xml>��< ? x m l   v e r s i o n = " 1 . 0 "   e n c o d i n g = " U T F - 1 6 " ? > < G e m i n i   x m l n s = " h t t p : / / g e m i n i / p i v o t c u s t o m i z a t i o n / 4 8 3 9 c d c 4 - e 1 2 f - 4 3 6 3 - b c d 7 - 4 d 8 5 7 e 5 4 b 3 d 0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e d b 2 e 7 c 0 - 0 4 6 3 - 4 1 5 6 - 9 a 2 1 - f 0 5 2 c 6 5 e 9 a b 4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6.xml>��< ? x m l   v e r s i o n = " 1 . 0 "   e n c o d i n g = " U T F - 1 6 " ? > < G e m i n i   x m l n s = " h t t p : / / g e m i n i / p i v o t c u s t o m i z a t i o n / 1 7 8 6 4 a 5 1 - a b 0 1 - 4 3 d 5 - 8 b 5 0 - c c 2 3 0 7 7 8 d 3 2 5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7.xml>��< ? x m l   v e r s i o n = " 1 . 0 "   e n c o d i n g = " U T F - 1 6 " ? > < G e m i n i   x m l n s = " h t t p : / / g e m i n i / p i v o t c u s t o m i z a t i o n / f 6 0 0 3 0 a 2 - e f 7 d - 4 a 1 9 - b 7 0 e - d 0 e 4 f 0 8 1 d 4 b e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8.xml>��< ? x m l   v e r s i o n = " 1 . 0 "   e n c o d i n g = " U T F - 1 6 " ? > < G e m i n i   x m l n s = " h t t p : / / g e m i n i / p i v o t c u s t o m i z a t i o n / a 0 4 e c 4 4 e - 4 4 c 3 - 4 a c 1 - 8 d a d - 9 3 0 1 5 d 6 2 a b 3 6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9.xml>��< ? x m l   v e r s i o n = " 1 . 0 "   e n c o d i n g = " U T F - 1 6 " ? > < G e m i n i   x m l n s = " h t t p : / / g e m i n i / p i v o t c u s t o m i z a t i o n / 8 7 7 9 0 9 8 b - a 2 f b - 4 7 8 d - 9 9 f 9 - a 6 c 1 b 5 e 8 1 a 0 f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5 c 0 d d 7 a - 7 3 4 b - 4 d 9 7 - a a 6 9 - f 6 b f 5 f 7 7 f e d 7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5 c 6 4 0 7 5 9 - 6 7 c 4 - 4 1 3 5 - a a 2 e - d 3 1 0 0 c d 6 3 a 8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1.xml>��< ? x m l   v e r s i o n = " 1 . 0 "   e n c o d i n g = " U T F - 1 6 " ? > < G e m i n i   x m l n s = " h t t p : / / g e m i n i / p i v o t c u s t o m i z a t i o n / 6 7 7 5 0 5 1 3 - 4 6 e 7 - 4 7 f a - 9 f 6 7 - 1 7 e 3 c 4 4 4 3 7 d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2.xml>��< ? x m l   v e r s i o n = " 1 . 0 "   e n c o d i n g = " U T F - 1 6 " ? > < G e m i n i   x m l n s = " h t t p : / / g e m i n i / p i v o t c u s t o m i z a t i o n / 7 2 f c 2 1 d 5 - 1 7 8 f - 4 c f b - b b a 5 - f 1 3 6 0 e 1 d a 6 b b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3.xml>��< ? x m l   v e r s i o n = " 1 . 0 "   e n c o d i n g = " U T F - 1 6 " ? > < G e m i n i   x m l n s = " h t t p : / / g e m i n i / p i v o t c u s t o m i z a t i o n / 8 f a b 9 8 7 b - 3 3 c e - 4 f 2 3 - 8 7 5 e - c 4 f 7 8 7 6 7 0 5 2 8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4.xml>��< ? x m l   v e r s i o n = " 1 . 0 "   e n c o d i n g = " U T F - 1 6 " ? > < G e m i n i   x m l n s = " h t t p : / / g e m i n i / p i v o t c u s t o m i z a t i o n / 6 f e 8 4 1 0 8 - 9 0 0 0 - 4 2 b c - 8 2 3 b - 1 b 6 b 6 8 f 9 7 3 4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5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K o n t n i P l a n D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 i : t y p e = " S a n d b o x E d i t o r M e a s u r e G r i d K e y " & g t ; & l t ; T a b l e N a m e & g t ; K o n t n i P l a n D & l t ; / T a b l e N a m e & g t ; & l t ; / K e y & g t ; & l t ; M a i n t a i n e r 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u n a & l t ; / K e y & g t ; & l t ; / D i a g r a m O b j e c t K e y & g t ; & l t ; D i a g r a m O b j e c t K e y & g t ; & l t ; K e y & g t ; C o l u m n s \ K o n t o   B r o j   i   N a z i v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I Z V K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 i : t y p e = " S a n d b o x E d i t o r M e a s u r e G r i d K e y " & g t ; & l t ; T a b l e N a m e & g t ; F I N I Z V K O N & l t ; / T a b l e N a m e & g t ; & l t ; / K e y & g t ; & l t ; M a i n t a i n e r 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 r e a d o n l y & l t ; / K e y & g t ; & l t ; / D i a g r a m O b j e c t K e y & g t ; & l t ; D i a g r a m O b j e c t K e y & g t ; & l t ; K e y & g t ; M e a s u r e s \ P l a n   2 0 2 2   E U R & l t ; / K e y & g t ; & l t ; / D i a g r a m O b j e c t K e y & g t ; & l t ; D i a g r a m O b j e c t K e y & g t ; & l t ; K e y & g t ; M e a s u r e s \ P l a n   2 0 2 2   E U R \ T a g I n f o \ F o r m u l a & l t ; / K e y & g t ; & l t ; / D i a g r a m O b j e c t K e y & g t ; & l t ; D i a g r a m O b j e c t K e y & g t ; & l t ; K e y & g t ; M e a s u r e s \ P l a n   2 0 2 2   E U R \ T a g I n f o \ V a l u e & l t ; / K e y & g t ; & l t ; / D i a g r a m O b j e c t K e y & g t ; & l t ; D i a g r a m O b j e c t K e y & g t ; & l t ; K e y & g t ; M e a s u r e s \ P l a n   2 0 2 3   E U R & l t ; / K e y & g t ; & l t ; / D i a g r a m O b j e c t K e y & g t ; & l t ; D i a g r a m O b j e c t K e y & g t ; & l t ; K e y & g t ; M e a s u r e s \ P l a n   2 0 2 3   E U R \ T a g I n f o \ F o r m u l a & l t ; / K e y & g t ; & l t ; / D i a g r a m O b j e c t K e y & g t ; & l t ; D i a g r a m O b j e c t K e y & g t ; & l t ; K e y & g t ; M e a s u r e s \ P l a n   2 0 2 3   E U R \ T a g I n f o \ V a l u e & l t ; / K e y & g t ; & l t ; / D i a g r a m O b j e c t K e y & g t ; & l t ; D i a g r a m O b j e c t K e y & g t ; & l t ; K e y & g t ; C o l u m n s \ R a 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u n a & l t ; / K e y & g t ; & l t ; / D i a g r a m O b j e c t K e y & g t ; & l t ; D i a g r a m O b j e c t K e y & g t ; & l t ; K e y & g t ; C o l u m n s \ P R I H O D I   P O   I Z V O R I M A & l t ; / K e y & g t ; & l t ; / D i a g r a m O b j e c t K e y & g t ; & l t ; D i a g r a m O b j e c t K e y & g t ; & l t ; K e y & g t ; C o l u m n s \ P r i h o d i   1 & l t ; / K e y & g t ; & l t ; / D i a g r a m O b j e c t K e y & g t ; & l t ; D i a g r a m O b j e c t K e y & g t ; & l t ; K e y & g t ; C o l u m n s \ P r i h o d i   2 & l t ; / K e y & g t ; & l t ; / D i a g r a m O b j e c t K e y & g t ; & l t ; D i a g r a m O b j e c t K e y & g t ; & l t ; K e y & g t ; C o l u m n s \ I z v r ae n j e   2 0 2 1 .   S T A R O   E U R & l t ; / K e y & g t ; & l t ; / D i a g r a m O b j e c t K e y & g t ; & l t ; D i a g r a m O b j e c t K e y & g t ; & l t ; K e y & g t ; C o l u m n s \ P l a n   z a                                       2 0 2 2 .   E U R & l t ; / K e y & g t ; & l t ; / D i a g r a m O b j e c t K e y & g t ; & l t ; D i a g r a m O b j e c t K e y & g t ; & l t ; K e y & g t ; C o l u m n s \ P l a n   z a                                                   2 0 2 3 .   E U R & l t ; / K e y & g t ; & l t ; / D i a g r a m O b j e c t K e y & g t ; & l t ; D i a g r a m O b j e c t K e y & g t ; & l t ; K e y & g t ; C o l u m n s \ P r o j e k c i j a 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& l t ; / K e y & g t ; & l t ; / D i a g r a m O b j e c t K e y & g t ; & l t ; D i a g r a m O b j e c t K e y & g t ; & l t ; K e y & g t ; C o l u m n s \ A K T I V N O S T & l t ; / K e y & g t ; & l t ; / D i a g r a m O b j e c t K e y & g t ; & l t ; D i a g r a m O b j e c t K e y & g t ; & l t ; K e y & g t ; C o l u m n s \ I Z V O R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6 & l t ; / F o c u s C o l u m n & g t ; & l t ; F o c u s R o w & g t ; 3 & l t ; / F o c u s R o w & g t ; & l t ; S e l e c t i o n E n d C o l u m n & g t ; 6 & l t ; / S e l e c t i o n E n d C o l u m n & g t ; & l t ; S e l e c t i o n E n d R o w & g t ; 3 & l t ; / S e l e c t i o n E n d R o w & g t ; & l t ; S e l e c t i o n S t a r t C o l u m n & g t ; 6 & l t ; / S e l e c t i o n S t a r t C o l u m n & g t ; & l t ; S e l e c t i o n S t a r t R o w & g t ; 3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z a Z a U p i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 i : t y p e = " S a n d b o x E d i t o r M e a s u r e G r i d K e y " & g t ; & l t ; T a b l e N a m e & g t ; B a z a Z a U p i t & l t ; / T a b l e N a m e & g t ; & l t ; / K e y & g t ; & l t ; M a i n t a i n e r 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 r e a d o n l y & l t ; / K e y & g t ; & l t ; / D i a g r a m O b j e c t K e y & g t ; & l t ; D i a g r a m O b j e c t K e y & g t ; & l t ; K e y & g t ; M e a s u r e s \ Z b r o j   r e s u r s a   I Z V R `E N J E   2 0 2 3 . & l t ; / K e y & g t ; & l t ; / D i a g r a m O b j e c t K e y & g t ; & l t ; D i a g r a m O b j e c t K e y & g t ; & l t ; K e y & g t ; M e a s u r e s \ Z b r o j   r e s u r s a   I Z V R `E N J E   2 0 2 3 . \ T a g I n f o \ F o r m u l a & l t ; / K e y & g t ; & l t ; / D i a g r a m O b j e c t K e y & g t ; & l t ; D i a g r a m O b j e c t K e y & g t ; & l t ; K e y & g t ; M e a s u r e s \ Z b r o j   r e s u r s a   I Z V R `E N J E   2 0 2 3 . \ T a g I n f o \ V r i j e d n o s t & l t ; / K e y & g t ; & l t ; / D i a g r a m O b j e c t K e y & g t ; & l t ; D i a g r a m O b j e c t K e y & g t ; & l t ; K e y & g t ; M e a s u r e s \ P r o j e k c i j a   z a   2 0 2 5   E U R & l t ; / K e y & g t ; & l t ; / D i a g r a m O b j e c t K e y & g t ; & l t ; D i a g r a m O b j e c t K e y & g t ; & l t ; K e y & g t ; M e a s u r e s \ P r o j e k c i j a   z a   2 0 2 5   E U R \ T a g I n f o \ F o r m u l a & l t ; / K e y & g t ; & l t ; / D i a g r a m O b j e c t K e y & g t ; & l t ; D i a g r a m O b j e c t K e y & g t ; & l t ; K e y & g t ; M e a s u r e s \ P r o j e k c i j a   z a   2 0 2 5   E U R \ T a g I n f o \ V r i j e d n o s t & l t ; / K e y & g t ; & l t ; / D i a g r a m O b j e c t K e y & g t ; & l t ; D i a g r a m O b j e c t K e y & g t ; & l t ; K e y & g t ; M e a s u r e s \ P r o j e k c i j a   z a   2 0 2 6   E U R & l t ; / K e y & g t ; & l t ; / D i a g r a m O b j e c t K e y & g t ; & l t ; D i a g r a m O b j e c t K e y & g t ; & l t ; K e y & g t ; M e a s u r e s \ P r o j e k c i j a   z a   2 0 2 6   E U R \ T a g I n f o \ F o r m u l a & l t ; / K e y & g t ; & l t ; / D i a g r a m O b j e c t K e y & g t ; & l t ; D i a g r a m O b j e c t K e y & g t ; & l t ; K e y & g t ; M e a s u r e s \ P r o j e k c i j a   z a   2 0 2 6   E U R \ T a g I n f o \ V r i j e d n o s t & l t ; / K e y & g t ; & l t ; / D i a g r a m O b j e c t K e y & g t ; & l t ; D i a g r a m O b j e c t K e y & g t ; & l t ; K e y & g t ; M e a s u r e s \ P r o j e k c i j a   z a   2 0 2 6   E U R   9 2 1 1   P r i j .   s r e d .   i z   P r e t h . & l t ; / K e y & g t ; & l t ; / D i a g r a m O b j e c t K e y & g t ; & l t ; D i a g r a m O b j e c t K e y & g t ; & l t ; K e y & g t ; M e a s u r e s \ P r o j e k c i j a   z a   2 0 2 6 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 2 0 2 6 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 2 0 2 6   E U R   9 2 1 2   P r i j .   s r e d .   u   S l j e d .   g o d . & l t ; / K e y & g t ; & l t ; / D i a g r a m O b j e c t K e y & g t ; & l t ; D i a g r a m O b j e c t K e y & g t ; & l t ; K e y & g t ; M e a s u r e s \ P r o j e k c i j a 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 2 0 2 6   E U R   9 2 1 2 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 2 0 2 5   E U R   9 2 1 1   P r i j .   s r e d .   i z   P r e t h . & l t ; / K e y & g t ; & l t ; / D i a g r a m O b j e c t K e y & g t ; & l t ; D i a g r a m O b j e c t K e y & g t ; & l t ; K e y & g t ; M e a s u r e s \ P r o j e k c i j a   z a   2 0 2 5   E U R   9 2 1 1   P r i j .   s r e d .   i z   P r e t h . \ T a g I n f o \ F o r m u l a & l t ; / K e y & g t ; & l t ; / D i a g r a m O b j e c t K e y & g t ; & l t ; D i a g r a m O b j e c t K e y & g t ; & l t ; K e y & g t ; M e a s u r e s \ P r o j e k c i j a   z a   2 0 2 5   E U R   9 2 1 1   P r i j .   s r e d .   i z   P r e t h . \ T a g I n f o \ V r i j e d n o s t & l t ; / K e y & g t ; & l t ; / D i a g r a m O b j e c t K e y & g t ; & l t ; D i a g r a m O b j e c t K e y & g t ; & l t ; K e y & g t ; M e a s u r e s \ P r o j e k c i j a   z a   2 0 2 5   E U R   9 2 1 2   P r i j .   s r e d .   u   S l j e d .   g o d . & l t ; / K e y & g t ; & l t ; / D i a g r a m O b j e c t K e y & g t ; & l t ; D i a g r a m O b j e c t K e y & g t ; & l t ; K e y & g t ; M e a s u r e s \ P r o j e k c i j a 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 2 0 2 5 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 0 1 . 0 1 - 3 0 . 0 6 . 2 0 2 2   E U R & l t ; / K e y & g t ; & l t ; / D i a g r a m O b j e c t K e y & g t ; & l t ; D i a g r a m O b j e c t K e y & g t ; & l t ; K e y & g t ; M e a s u r e s \ I z v r ae n j e   0 1 . 0 1 - 3 0 . 0 6 . 2 0 2 2   E U R \ T a g I n f o \ F o r m u l a & l t ; / K e y & g t ; & l t ; / D i a g r a m O b j e c t K e y & g t ; & l t ; D i a g r a m O b j e c t K e y & g t ; & l t ; K e y & g t ; M e a s u r e s \ I z v r ae n j e   0 1 . 0 1 - 3 0 . 0 6 . 2 0 2 2   E U R \ T a g I n f o \ V r i j e d n o s t & l t ; / K e y & g t ; & l t ; / D i a g r a m O b j e c t K e y & g t ; & l t ; D i a g r a m O b j e c t K e y & g t ; & l t ; K e y & g t ; M e a s u r e s \ I z v r ae n j e   0 1 . 0 1 - 3 0 . 0 6 . 2 0 2 2   E U R   9 2 1 1   P r i j .   s r e d .   i z   P r e t h . & l t ; / K e y & g t ; & l t ; / D i a g r a m O b j e c t K e y & g t ; & l t ; D i a g r a m O b j e c t K e y & g t ; & l t ; K e y & g t ; M e a s u r e s \ I z v r ae n j e 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 0 1 . 0 1 - 3 0 . 0 6 . 2 0 2 2 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 0 1 . 0 1 - 3 0 . 0 6 . 2 0 2 2 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 0 1 . 0 1 - 3 0 . 0 6 . 2 0 2 2   E U R   F I L T E R & l t ; / K e y & g t ; & l t ; / D i a g r a m O b j e c t K e y & g t ; & l t ; D i a g r a m O b j e c t K e y & g t ; & l t ; K e y & g t ; M e a s u r e s \ I z v r ae n j e   0 1 . 0 1 - 3 0 . 0 6 . 2 0 2 2   E U R   F I L T E R \ T a g I n f o \ F o r m u l a & l t ; / K e y & g t ; & l t ; / D i a g r a m O b j e c t K e y & g t ; & l t ; D i a g r a m O b j e c t K e y & g t ; & l t ; K e y & g t ; M e a s u r e s \ I z v r ae n j e   0 1 . 0 1 - 3 0 . 0 6 . 2 0 2 2   E U R   F I L T E R \ T a g I n f o \ V r i j e d n o s t & l t ; / K e y & g t ; & l t ; / D i a g r a m O b j e c t K e y & g t ; & l t ; D i a g r a m O b j e c t K e y & g t ; & l t ; K e y & g t ; M e a s u r e s \ I Z V O R N I / T E K U I   P l a n   z a   2 0 2 3 .   E U R & l t ; / K e y & g t ; & l t ; / D i a g r a m O b j e c t K e y & g t ; & l t ; D i a g r a m O b j e c t K e y & g t ; & l t ; K e y & g t ; M e a s u r e s \ I Z V O R N I / T E K U I   P l a n   z a   2 0 2 3 .   E U R \ T a g I n f o \ F o r m u l a & l t ; / K e y & g t ; & l t ; / D i a g r a m O b j e c t K e y & g t ; & l t ; D i a g r a m O b j e c t K e y & g t ; & l t ; K e y & g t ; M e a s u r e s \ I Z V O R N I / T E K U I   P l a n   z a   2 0 2 3 .   E U R \ T a g I n f o \ V r i j e d n o s t & l t ; / K e y & g t ; & l t ; / D i a g r a m O b j e c t K e y & g t ; & l t ; D i a g r a m O b j e c t K e y & g t ; & l t ; K e y & g t ; M e a s u r e s \ I Z V O R N I / T E K U I 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 P r e t h . \ T a g I n f o \ F o r m u l a & l t ; / K e y & g t ; & l t ; / D i a g r a m O b j e c t K e y & g t ; & l t ; D i a g r a m O b j e c t K e y & g t ; & l t ; K e y & g t ; M e a s u r e s \ I Z V O R N I / T E K U I   P l a n   z a   2 0 2 3 .   E U R   9 2 1 1   P r i j .   s r e d .   i z   P r e t h . \ T a g I n f o \ V r i j e d n o s t & l t ; / K e y & g t ; & l t ; / D i a g r a m O b j e c t K e y & g t ; & l t ; D i a g r a m O b j e c t K e y & g t ; & l t ; K e y & g t ; M e a s u r e s \ I Z V O R N I / T E K U I 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 g o d . \ T a g I n f o \ F o r m u l a & l t ; / K e y & g t ; & l t ; / D i a g r a m O b j e c t K e y & g t ; & l t ; D i a g r a m O b j e c t K e y & g t ; & l t ; K e y & g t ; M e a s u r e s \ I Z V O R N I / T E K U I   P l a n   z a  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 g o d . \ T a g I n f o \ V r i j e d n o s t & l t ; / K e y & g t ; & l t ; / D i a g r a m O b j e c t K e y & g t ; & l t ; D i a g r a m O b j e c t K e y & g t ; & l t ; K e y & g t ; M e a s u r e s \ I Z V O R N I / T E K U I   P l a n   z a   2 0 2 3 .   E U R   F I L T E R & l t ; / K e y & g t ; & l t ; / D i a g r a m O b j e c t K e y & g t ; & l t ; D i a g r a m O b j e c t K e y & g t ; & l t ; K e y & g t ; M e a s u r e s \ I Z V O R N I / T E K U I   P l a n   z a   2 0 2 3 .   E U R   F I L T E R \ T a g I n f o \ F o r m u l a & l t ; / K e y & g t ; & l t ; / D i a g r a m O b j e c t K e y & g t ; & l t ; D i a g r a m O b j e c t K e y & g t ; & l t ; K e y & g t ; M e a s u r e s \ I Z V O R N I / T E K U I   P l a n   z a   2 0 2 3 .   E U R   F I L T E R \ T a g I n f o \ V r i j e d n o s t & l t ; / K e y & g t ; & l t ; / D i a g r a m O b j e c t K e y & g t ; & l t ; D i a g r a m O b j e c t K e y & g t ; & l t ; K e y & g t ; M e a s u r e s \ I z v r ae n j e   0 1 . 0 1 - 3 0 . 0 6 . 2 0 2 3 .   E U R   9 2 1 1   P r i j .   s r e d .   i z   P r e t h . & l t ; / K e y & g t ; & l t ; / D i a g r a m O b j e c t K e y & g t ; & l t ; D i a g r a m O b j e c t K e y & g t ; & l t ; K e y & g t ; M e a s u r e s \ I z v r ae n j e 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 P r e t h . \ T a g I n f o \ F o r m u l a & l t ; / K e y & g t ; & l t ; / D i a g r a m O b j e c t K e y & g t ; & l t ; D i a g r a m O b j e c t K e y & g t ; & l t ; K e y & g t ; M e a s u r e s \ I z v r ae n j e   0 1 . 0 1 - 3 0 . 0 6 . 2 0 2 3 .   E U R   9 2 1 1   P r i j .   s r e d .   i z   P r e t h . \ T a g I n f o \ V r i j e d n o s t & l t ; / K e y & g t ; & l t ; / D i a g r a m O b j e c t K e y & g t ; & l t ; D i a g r a m O b j e c t K e y & g t ; & l t ; K e y & g t ; M e a s u r e s \ I z v r ae n j e 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 g o d . \ T a g I n f o \ F o r m u l a & l t ; / K e y & g t ; & l t ; / D i a g r a m O b j e c t K e y & g t ; & l t ; D i a g r a m O b j e c t K e y & g t ; & l t ; K e y & g t ; M e a s u r e s \ I z v r ae n j e   0 1 . 0 1 - 3 0 . 0 6 . 2 0 2 3 .   E U R   9 2 1 2   P r i j .   s r e d .   u   S l j e d .   g o d . \ T a g I n f o \ V r i j e d n o s t & l t ; / K e y & g t ; & l t ; / D i a g r a m O b j e c t K e y & g t ; & l t ; D i a g r a m O b j e c t K e y & g t ; & l t ; K e y & g t ; M e a s u r e s \ I z v r ae n j e   0 1 . 0 1 - 3 0 . 0 6 . 2 0 2 3 .   E U R   F I L T E R & l t ; / K e y & g t ; & l t ; / D i a g r a m O b j e c t K e y & g t ; & l t ; D i a g r a m O b j e c t K e y & g t ; & l t ; K e y & g t ; M e a s u r e s \ I z v r ae n j e   0 1 . 0 1 - 3 0 . 0 6 . 2 0 2 3 .   E U R   F I L T E R \ T a g I n f o \ F o r m u l a & l t ; / K e y & g t ; & l t ; / D i a g r a m O b j e c t K e y & g t ; & l t ; D i a g r a m O b j e c t K e y & g t ; & l t ; K e y & g t ; M e a s u r e s \ I z v r ae n j e   0 1 . 0 1 - 3 0 . 0 6 . 2 0 2 3 .   E U R   F I L T E R \ T a g I n f o \ V r i j e d n o s t & l t ; / K e y & g t ; & l t ; / D i a g r a m O b j e c t K e y & g t ; & l t ; D i a g r a m O b j e c t K e y & g t ; & l t ; K e y & g t ; M e a s u r e s \ I n d e k s 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 F I L T E R \ T a g I n f o \ F o r m u l a & l t ; / K e y & g t ; & l t ; / D i a g r a m O b j e c t K e y & g t ; & l t ; D i a g r a m O b j e c t K e y & g t ; & l t ; K e y & g t ; M e a s u r e s \ I n d e k s   ( I z v   0 1 . 0 1 - 3 0 . 0 6 . 2 0 2 3   /   I z v   0 1 . 0 1 - 3 0 . 0 6 . 2 0 2 2 )   F I L T E R \ T a g I n f o \ V r i j e d n o s t & l t ; / K e y & g t ; & l t ; / D i a g r a m O b j e c t K e y & g t ; & l t ; D i a g r a m O b j e c t K e y & g t ; & l t ; K e y & g t ; M e a s u r e s \ I n d e k s   ( I z v   0 1 . 0 1 - 3 0 . 0 6 . 2 0 2 3   / I Z V O R N I   T E K U I   P L A N   z a   2 0 2 3 ) & l t ; / K e y & g t ; & l t ; / D i a g r a m O b j e c t K e y & g t ; & l t ; D i a g r a m O b j e c t K e y & g t ; & l t ; K e y & g t ; M e a s u r e s \ I n d e k s 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 2 0 2 3 ) \ T a g I n f o \ F o r m u l a & l t ; / K e y & g t ; & l t ; / D i a g r a m O b j e c t K e y & g t ; & l t ; D i a g r a m O b j e c t K e y & g t ; & l t ; K e y & g t ; M e a s u r e s \ I n d e k s   ( I z v   0 1 . 0 1 - 3 0 . 0 6 . 2 0 2 3   / I Z V O R N I   T E K U I   P L A N   z a   2 0 2 3 ) \ T a g I n f o \ V r i j e d n o s t & l t ; / K e y & g t ; & l t ; / D i a g r a m O b j e c t K e y & g t ; & l t ; D i a g r a m O b j e c t K e y & g t ; & l t ; K e y & g t ; M e a s u r e s \ I n d e k s 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 F I L T E R \ T a g I n f o \ F o r m u l a & l t ; / K e y & g t ; & l t ; / D i a g r a m O b j e c t K e y & g t ; & l t ; D i a g r a m O b j e c t K e y & g t ; & l t ; K e y & g t ; M e a s u r e s \ I n d e k s   ( I z v   0 1 . 0 1 - 3 0 . 0 6 . 2 0 2 3   /   I Z V O R N I   T E K U I   P L A N   z a   2 0 2 3 )   F I L T E R \ T a g I n f o \ V r i j e d n o s t & l t ; / K e y & g t ; & l t ; / D i a g r a m O b j e c t K e y & g t ; & l t ; D i a g r a m O b j e c t K e y & g t ; & l t ; K e y & g t ; M e a s u r e s \ I z v r ae n j e 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 0 1 . 0 1 - 3 0 . 0 6 . 2 0 2 2   E U R & l t ; / K e y & g t ; & l t ; / D i a g r a m O b j e c t K e y & g t ; & l t ; D i a g r a m O b j e c t K e y & g t ; & l t ; K e y & g t ; M e a s u r e s \ I z v r ae n j e   b e z   z a o k r u ~i v a n j a   0 1 . 0 1 - 3 0 . 0 6 . 2 0 2 2 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 0 1 . 0 1 - 3 0 . 0 6 . 2 0 2 2   E U R \ T a g I n f o \ V r i j e d n o s t & l t ; / K e y & g t ; & l t ; / D i a g r a m O b j e c t K e y & g t ; & l t ; D i a g r a m O b j e c t K e y & g t ; & l t ; K e y & g t ; M e a s u r e s \ I z v r ae n j e   b e z   z a o k r u ~i v a n j a   0 1 . 0 1 - 3 0 . 0 6 . 2 0 2 3 .   E U R & l t ; / K e y & g t ; & l t ; / D i a g r a m O b j e c t K e y & g t ; & l t ; D i a g r a m O b j e c t K e y & g t ; & l t ; K e y & g t ; M e a s u r e s \ I z v r ae n j e   b e z   z a o k r u ~i v a n j a   0 1 . 0 1 - 3 0 . 0 6 . 2 0 2 3 .   E U R \ T a g I n f o \ F o r m u l a & l t ; / K e y & g t ; & l t ; / D i a g r a m O b j e c t K e y & g t ; & l t ; D i a g r a m O b j e c t K e y & g t ; & l t ; K e y & g t ; M e a s u r e s \ I z v r ae n j e   b e z   z a o k r u ~i v a n j a   0 1 . 0 1 - 3 0 . 0 6 . 2 0 2 3 .   E U R \ T a g I n f o \ V r i j e d n o s t & l t ; / K e y & g t ; & l t ; / D i a g r a m O b j e c t K e y & g t ; & l t ; D i a g r a m O b j e c t K e y & g t ; & l t ; K e y & g t ; M e a s u r e s \ I z v r ae n j e   0 1 . 0 1 - 3 0 . 0 6 . 2 0 2 3   E U R & l t ; / K e y & g t ; & l t ; / D i a g r a m O b j e c t K e y & g t ; & l t ; D i a g r a m O b j e c t K e y & g t ; & l t ; K e y & g t ; M e a s u r e s \ I z v r ae n j e   0 1 . 0 1 - 3 0 . 0 6 . 2 0 2 3   E U R \ T a g I n f o \ F o r m u l a & l t ; / K e y & g t ; & l t ; / D i a g r a m O b j e c t K e y & g t ; & l t ; D i a g r a m O b j e c t K e y & g t ; & l t ; K e y & g t ; M e a s u r e s \ I z v r ae n j e   0 1 . 0 1 - 3 0 . 0 6 . 2 0 2 3   E U R \ T a g I n f o \ V r i j e d n o s t & l t ; / K e y & g t ; & l t ; / D i a g r a m O b j e c t K e y & g t ; & l t ; D i a g r a m O b j e c t K e y & g t ; & l t ; K e y & g t ; M e a s u r e s \ S M A N J E N J E   2 0 2 3 & l t ; / K e y & g t ; & l t ; / D i a g r a m O b j e c t K e y & g t ; & l t ; D i a g r a m O b j e c t K e y & g t ; & l t ; K e y & g t ; M e a s u r e s \ S M A N J E N J E   2 0 2 3 \ T a g I n f o \ F o r m u l a & l t ; / K e y & g t ; & l t ; / D i a g r a m O b j e c t K e y & g t ; & l t ; D i a g r a m O b j e c t K e y & g t ; & l t ; K e y & g t ; M e a s u r e s \ S M A N J E N J E   2 0 2 3 \ T a g I n f o \ V r i j e d n o s t & l t ; / K e y & g t ; & l t ; / D i a g r a m O b j e c t K e y & g t ; & l t ; D i a g r a m O b j e c t K e y & g t ; & l t ; K e y & g t ; M e a s u r e s \ S M A N J E N J E   2 0 2 3   P r i j .   s r e d .   i z   P r e t h . & l t ; / K e y & g t ; & l t ; / D i a g r a m O b j e c t K e y & g t ; & l t ; D i a g r a m O b j e c t K e y & g t ; & l t ; K e y & g t ; M e a s u r e s \ S M A N J E N J E   2 0 2 3   P r i j .   s r e d .   i z   P r e t h . \ T a g I n f o \ F o r m u l a & l t ; / K e y & g t ; & l t ; / D i a g r a m O b j e c t K e y & g t ; & l t ; D i a g r a m O b j e c t K e y & g t ; & l t ; K e y & g t ; M e a s u r e s \ S M A N J E N J E   2 0 2 3   P r i j .   s r e d .   i z   P r e t h . \ T a g I n f o \ V r i j e d n o s t & l t ; / K e y & g t ; & l t ; / D i a g r a m O b j e c t K e y & g t ; & l t ; D i a g r a m O b j e c t K e y & g t ; & l t ; K e y & g t ; M e a s u r e s \ S M A N J E N J E   2 0 2 3   P r i j .   s r e d .   u   S l j e d .   g o d . & l t ; / K e y & g t ; & l t ; / D i a g r a m O b j e c t K e y & g t ; & l t ; D i a g r a m O b j e c t K e y & g t ; & l t ; K e y & g t ; M e a s u r e s \ S M A N J E N J E   2 0 2 3   P r i j .   s r e d .   u   S l j e d .   g o d . \ T a g I n f o \ F o r m u l a & l t ; / K e y & g t ; & l t ; / D i a g r a m O b j e c t K e y & g t ; & l t ; D i a g r a m O b j e c t K e y & g t ; & l t ; K e y & g t ; M e a s u r e s \ S M A N J E N J E   2 0 2 3   P r i j .   s r e d .   u   S l j e d .   g o d . \ T a g I n f o \ V r i j e d n o s t & l t ; / K e y & g t ; & l t ; / D i a g r a m O b j e c t K e y & g t ; & l t ; D i a g r a m O b j e c t K e y & g t ; & l t ; K e y & g t ; M e a s u r e s \ S M A N J E N J E   2 0 2 3   E U R   F I L T E R & l t ; / K e y & g t ; & l t ; / D i a g r a m O b j e c t K e y & g t ; & l t ; D i a g r a m O b j e c t K e y & g t ; & l t ; K e y & g t ; M e a s u r e s \ S M A N J E N J E   2 0 2 3   E U R   F I L T E R \ T a g I n f o \ F o r m u l a & l t ; / K e y & g t ; & l t ; / D i a g r a m O b j e c t K e y & g t ; & l t ; D i a g r a m O b j e c t K e y & g t ; & l t ; K e y & g t ; M e a s u r e s \ S M A N J E N J E   2 0 2 3   E U R   F I L T E R \ T a g I n f o \ V r i j e d n o s t & l t ; / K e y & g t ; & l t ; / D i a g r a m O b j e c t K e y & g t ; & l t ; D i a g r a m O b j e c t K e y & g t ; & l t ; K e y & g t ; M e a s u r e s \ P O V E A N J E   2 0 2 3 & l t ; / K e y & g t ; & l t ; / D i a g r a m O b j e c t K e y & g t ; & l t ; D i a g r a m O b j e c t K e y & g t ; & l t ; K e y & g t ; M e a s u r e s \ P O V E A N J E   2 0 2 3 \ T a g I n f o \ F o r m u l a & l t ; / K e y & g t ; & l t ; / D i a g r a m O b j e c t K e y & g t ; & l t ; D i a g r a m O b j e c t K e y & g t ; & l t ; K e y & g t ; M e a s u r e s \ P O V E A N J E   2 0 2 3 \ T a g I n f o \ V r i j e d n o s t & l t ; / K e y & g t ; & l t ; / D i a g r a m O b j e c t K e y & g t ; & l t ; D i a g r a m O b j e c t K e y & g t ; & l t ; K e y & g t ; M e a s u r e s \ P O V E A N J E   2 0 2 3   P r i j .   s r e d .   i z   P r e t h . & l t ; / K e y & g t ; & l t ; / D i a g r a m O b j e c t K e y & g t ; & l t ; D i a g r a m O b j e c t K e y & g t ; & l t ; K e y & g t ; M e a s u r e s \ P O V E A N J E   2 0 2 3   P r i j .   s r e d .   i z   P r e t h . \ T a g I n f o \ F o r m u l a & l t ; / K e y & g t ; & l t ; / D i a g r a m O b j e c t K e y & g t ; & l t ; D i a g r a m O b j e c t K e y & g t ; & l t ; K e y & g t ; M e a s u r e s \ P O V E A N J E   2 0 2 3   P r i j .   s r e d .   i z   P r e t h . \ T a g I n f o \ V r i j e d n o s t & l t ; / K e y & g t ; & l t ; / D i a g r a m O b j e c t K e y & g t ; & l t ; D i a g r a m O b j e c t K e y & g t ; & l t ; K e y & g t ; M e a s u r e s \ P O V E A N J E   2 0 2 3   P r i j .   s r e d .   u   S l j e d .   g o d . & l t ; / K e y & g t ; & l t ; / D i a g r a m O b j e c t K e y & g t ; & l t ; D i a g r a m O b j e c t K e y & g t ; & l t ; K e y & g t ; M e a s u r e s \ P O V E A N J E   2 0 2 3   P r i j .   s r e d .   u   S l j e d .   g o d . \ T a g I n f o \ F o r m u l a & l t ; / K e y & g t ; & l t ; / D i a g r a m O b j e c t K e y & g t ; & l t ; D i a g r a m O b j e c t K e y & g t ; & l t ; K e y & g t ; M e a s u r e s \ P O V E A N J E   2 0 2 3   P r i j .   s r e d .   u   S l j e d .   g o d . \ T a g I n f o \ V r i j e d n o s t & l t ; / K e y & g t ; & l t ; / D i a g r a m O b j e c t K e y & g t ; & l t ; D i a g r a m O b j e c t K e y & g t ; & l t ; K e y & g t ; M e a s u r e s \ P O V E A N J E   2 0 2 3   E U R   F I L T E R & l t ; / K e y & g t ; & l t ; / D i a g r a m O b j e c t K e y & g t ; & l t ; D i a g r a m O b j e c t K e y & g t ; & l t ; K e y & g t ; M e a s u r e s \ P O V E A N J E   2 0 2 3   E U R   F I L T E R \ T a g I n f o \ F o r m u l a & l t ; / K e y & g t ; & l t ; / D i a g r a m O b j e c t K e y & g t ; & l t ; D i a g r a m O b j e c t K e y & g t ; & l t ; K e y & g t ; M e a s u r e s \ P O V E A N J E   2 0 2 3   E U R   F I L T E R \ T a g I n f o \ V r i j e d n o s t & l t ; / K e y & g t ; & l t ; / D i a g r a m O b j e c t K e y & g t ; & l t ; D i a g r a m O b j e c t K e y & g t ; & l t ; K e y & g t ; M e a s u r e s \ U `T E D E   2 0 2 3 & l t ; / K e y & g t ; & l t ; / D i a g r a m O b j e c t K e y & g t ; & l t ; D i a g r a m O b j e c t K e y & g t ; & l t ; K e y & g t ; M e a s u r e s \ U `T E D E   2 0 2 3 \ T a g I n f o \ F o r m u l a & l t ; / K e y & g t ; & l t ; / D i a g r a m O b j e c t K e y & g t ; & l t ; D i a g r a m O b j e c t K e y & g t ; & l t ; K e y & g t ; M e a s u r e s \ U `T E D E   2 0 2 3 \ T a g I n f o \ V r i j e d n o s t & l t ; / K e y & g t ; & l t ; / D i a g r a m O b j e c t K e y & g t ; & l t ; D i a g r a m O b j e c t K e y & g t ; & l t ; K e y & g t ; M e a s u r e s \ U `T E D E   2 0 2 3   P r i j .   s r e d .   i z   P r e t h . & l t ; / K e y & g t ; & l t ; / D i a g r a m O b j e c t K e y & g t ; & l t ; D i a g r a m O b j e c t K e y & g t ; & l t ; K e y & g t ; M e a s u r e s \ U `T E D E   2 0 2 3   P r i j .   s r e d .   i z   P r e t h . \ T a g I n f o \ F o r m u l a & l t ; / K e y & g t ; & l t ; / D i a g r a m O b j e c t K e y & g t ; & l t ; D i a g r a m O b j e c t K e y & g t ; & l t ; K e y & g t ; M e a s u r e s \ U `T E D E   2 0 2 3   P r i j .   s r e d .   i z   P r e t h . \ T a g I n f o \ V r i j e d n o s t & l t ; / K e y & g t ; & l t ; / D i a g r a m O b j e c t K e y & g t ; & l t ; D i a g r a m O b j e c t K e y & g t ; & l t ; K e y & g t ; M e a s u r e s \ U `T E D E   2 0 2 3   P r i j .   s r e d .   u   S l j e d .   g o d . & l t ; / K e y & g t ; & l t ; / D i a g r a m O b j e c t K e y & g t ; & l t ; D i a g r a m O b j e c t K e y & g t ; & l t ; K e y & g t ; M e a s u r e s \ U `T E D E   2 0 2 3   P r i j .   s r e d .   u   S l j e d .   g o d . \ T a g I n f o \ F o r m u l a & l t ; / K e y & g t ; & l t ; / D i a g r a m O b j e c t K e y & g t ; & l t ; D i a g r a m O b j e c t K e y & g t ; & l t ; K e y & g t ; M e a s u r e s \ U `T E D E   2 0 2 3   P r i j .   s r e d .   u   S l j e d .   g o d . \ T a g I n f o \ V r i j e d n o s t & l t ; / K e y & g t ; & l t ; / D i a g r a m O b j e c t K e y & g t ; & l t ; D i a g r a m O b j e c t K e y & g t ; & l t ; K e y & g t ; M e a s u r e s \ U `T E D E   2 0 2 3   E U R   F I L T E R & l t ; / K e y & g t ; & l t ; / D i a g r a m O b j e c t K e y & g t ; & l t ; D i a g r a m O b j e c t K e y & g t ; & l t ; K e y & g t ; M e a s u r e s \ U `T E D E   2 0 2 3   E U R   F I L T E R \ T a g I n f o \ F o r m u l a & l t ; / K e y & g t ; & l t ; / D i a g r a m O b j e c t K e y & g t ; & l t ; D i a g r a m O b j e c t K e y & g t ; & l t ; K e y & g t ; M e a s u r e s \ U `T E D E   2 0 2 3   E U R   F I L T E R \ T a g I n f o \ V r i j e d n o s t & l t ; / K e y & g t ; & l t ; / D i a g r a m O b j e c t K e y & g t ; & l t ; D i a g r a m O b j e c t K e y & g t ; & l t ; K e y & g t ; M e a s u r e s \ N E D O S T A T N A   S R E D S T V A   2 0 2 3 & l t ; / K e y & g t ; & l t ; / D i a g r a m O b j e c t K e y & g t ; & l t ; D i a g r a m O b j e c t K e y & g t ; & l t ; K e y & g t ; M e a s u r e s \ N E D O S T A T N A   S R E D S T V A   2 0 2 3 \ T a g I n f o \ F o r m u l a & l t ; / K e y & g t ; & l t ; / D i a g r a m O b j e c t K e y & g t ; & l t ; D i a g r a m O b j e c t K e y & g t ; & l t ; K e y & g t ; M e a s u r e s \ N E D O S T A T N A   S R E D S T V A   2 0 2 3 \ T a g I n f o \ V r i j e d n o s t & l t ; / K e y & g t ; & l t ; / D i a g r a m O b j e c t K e y & g t ; & l t ; D i a g r a m O b j e c t K e y & g t ; & l t ; K e y & g t ; M e a s u r e s \ N E D O S T A T N A   S R E D S T V A   2 0 2 3   P r i j .   s r e d .   i z   P r e t h . & l t ; / K e y & g t ; & l t ; / D i a g r a m O b j e c t K e y & g t ; & l t ; D i a g r a m O b j e c t K e y & g t ; & l t ; K e y & g t ; M e a s u r e s \ N E D O S T A T N A   S R E D S T V A   2 0 2 3   P r i j .   s r e d .   i z   P r e t h . \ T a g I n f o \ F o r m u l a & l t ; / K e y & g t ; & l t ; / D i a g r a m O b j e c t K e y & g t ; & l t ; D i a g r a m O b j e c t K e y & g t ; & l t ; K e y & g t ; M e a s u r e s \ N E D O S T A T N A   S R E D S T V A   2 0 2 3   P r i j .   s r e d .   i z   P r e t h . \ T a g I n f o \ V r i j e d n o s t & l t ; / K e y & g t ; & l t ; / D i a g r a m O b j e c t K e y & g t ; & l t ; D i a g r a m O b j e c t K e y & g t ; & l t ; K e y & g t ; M e a s u r e s \ N E D O S T A T N A   S R E D S T V A   2 0 2 3   P r i j .   s r e d .   u   S l j e d .   g o d . & l t ; / K e y & g t ; & l t ; / D i a g r a m O b j e c t K e y & g t ; & l t ; D i a g r a m O b j e c t K e y & g t ; & l t ; K e y & g t ; M e a s u r e s \ N E D O S T A T N A   S R E D S T V A   2 0 2 3   P r i j .   s r e d .   u   S l j e d .   g o d . \ T a g I n f o \ F o r m u l a & l t ; / K e y & g t ; & l t ; / D i a g r a m O b j e c t K e y & g t ; & l t ; D i a g r a m O b j e c t K e y & g t ; & l t ; K e y & g t ; M e a s u r e s \ N E D O S T A T N A   S R E D S T V A   2 0 2 3   P r i j .   s r e d .   u   S l j e d .   g o d . \ T a g I n f o \ V r i j e d n o s t & l t ; / K e y & g t ; & l t ; / D i a g r a m O b j e c t K e y & g t ; & l t ; D i a g r a m O b j e c t K e y & g t ; & l t ; K e y & g t ; M e a s u r e s \ N E D O S T A T N A   S R E D S T V A   2 0 2 3   E U R   F I L T E R & l t ; / K e y & g t ; & l t ; / D i a g r a m O b j e c t K e y & g t ; & l t ; D i a g r a m O b j e c t K e y & g t ; & l t ; K e y & g t ; M e a s u r e s \ N E D O S T A T N A   S R E D S T V A   2 0 2 3   E U R   F I L T E R \ T a g I n f o \ F o r m u l a & l t ; / K e y & g t ; & l t ; / D i a g r a m O b j e c t K e y & g t ; & l t ; D i a g r a m O b j e c t K e y & g t ; & l t ; K e y & g t ; M e a s u r e s \ N E D O S T A T N A   S R E D S T V A   2 0 2 3   E U R   F I L T E R \ T a g I n f o \ V r i j e d n o s t & l t ; / K e y & g t ; & l t ; / D i a g r a m O b j e c t K e y & g t ; & l t ; D i a g r a m O b j e c t K e y & g t ; & l t ; K e y & g t ; M e a s u r e s \ N O V I   P L A N   2 0 2 3   E U R   F I L T E R & l t ; / K e y & g t ; & l t ; / D i a g r a m O b j e c t K e y & g t ; & l t ; D i a g r a m O b j e c t K e y & g t ; & l t ; K e y & g t ; M e a s u r e s \ N O V I   P L A N   2 0 2 3   E U R   F I L T E R \ T a g I n f o \ F o r m u l a & l t ; / K e y & g t ; & l t ; / D i a g r a m O b j e c t K e y & g t ; & l t ; D i a g r a m O b j e c t K e y & g t ; & l t ; K e y & g t ; M e a s u r e s \ N O V I   P L A N   2 0 2 3   E U R   F I L T E R \ T a g I n f o \ V r i j e d n o s t & l t ; / K e y & g t ; & l t ; / D i a g r a m O b j e c t K e y & g t ; & l t ; D i a g r a m O b j e c t K e y & g t ; & l t ; K e y & g t ; M e a s u r e s \ N O V I   P L A N   2 0 2 3   P r i j .   s r e d .   u   S l j e d .   g o d . & l t ; / K e y & g t ; & l t ; / D i a g r a m O b j e c t K e y & g t ; & l t ; D i a g r a m O b j e c t K e y & g t ; & l t ; K e y & g t ; M e a s u r e s \ N O V I   P L A N   2 0 2 3   P r i j .   s r e d .   u   S l j e d .   g o d . \ T a g I n f o \ F o r m u l a & l t ; / K e y & g t ; & l t ; / D i a g r a m O b j e c t K e y & g t ; & l t ; D i a g r a m O b j e c t K e y & g t ; & l t ; K e y & g t ; M e a s u r e s \ N O V I   P L A N   2 0 2 3   P r i j .   s r e d .   u   S l j e d .   g o d . \ T a g I n f o \ V r i j e d n o s t & l t ; / K e y & g t ; & l t ; / D i a g r a m O b j e c t K e y & g t ; & l t ; D i a g r a m O b j e c t K e y & g t ; & l t ; K e y & g t ; M e a s u r e s \ N O V I   P L A N   2 0 2 3   P r i j .   s r e d .   i z   P r e t h . & l t ; / K e y & g t ; & l t ; / D i a g r a m O b j e c t K e y & g t ; & l t ; D i a g r a m O b j e c t K e y & g t ; & l t ; K e y & g t ; M e a s u r e s \ N O V I   P L A N   2 0 2 3   P r i j .   s r e d .   i z   P r e t h . \ T a g I n f o \ F o r m u l a & l t ; / K e y & g t ; & l t ; / D i a g r a m O b j e c t K e y & g t ; & l t ; D i a g r a m O b j e c t K e y & g t ; & l t ; K e y & g t ; M e a s u r e s \ N O V I   P L A N   2 0 2 3   P r i j .   s r e d .   i z   P r e t h . \ T a g I n f o \ V r i j e d n o s t & l t ; / K e y & g t ; & l t ; / D i a g r a m O b j e c t K e y & g t ; & l t ; D i a g r a m O b j e c t K e y & g t ; & l t ; K e y & g t ; M e a s u r e s \ N O V I   P L A N   2 0 2 3 & l t ; / K e y & g t ; & l t ; / D i a g r a m O b j e c t K e y & g t ; & l t ; D i a g r a m O b j e c t K e y & g t ; & l t ; K e y & g t ; M e a s u r e s \ N O V I   P L A N   2 0 2 3 \ T a g I n f o \ F o r m u l a & l t ; / K e y & g t ; & l t ; / D i a g r a m O b j e c t K e y & g t ; & l t ; D i a g r a m O b j e c t K e y & g t ; & l t ; K e y & g t ; M e a s u r e s \ N O V I   P L A N   2 0 2 3 \ T a g I n f o \ V r i j e d n o s t & l t ; / K e y & g t ; & l t ; / D i a g r a m O b j e c t K e y & g t ; & l t ; D i a g r a m O b j e c t K e y & g t ; & l t ; K e y & g t ; M e a s u r e s \ I Z V R `E N J E   2 0 2 3 & l t ; / K e y & g t ; & l t ; / D i a g r a m O b j e c t K e y & g t ; & l t ; D i a g r a m O b j e c t K e y & g t ; & l t ; K e y & g t ; M e a s u r e s \ I Z V R `E N J E   2 0 2 3 \ T a g I n f o \ F o r m u l a & l t ; / K e y & g t ; & l t ; / D i a g r a m O b j e c t K e y & g t ; & l t ; D i a g r a m O b j e c t K e y & g t ; & l t ; K e y & g t ; M e a s u r e s \ I Z V R `E N J E   2 0 2 3 \ T a g I n f o \ V r i j e d n o s t & l t ; / K e y & g t ; & l t ; / D i a g r a m O b j e c t K e y & g t ; & l t ; D i a g r a m O b j e c t K e y & g t ; & l t ; K e y & g t ; M e a s u r e s \ I Z V R `E N J E   2 0 2 3   P r i j .   s r e d .   i z   P r e t h . & l t ; / K e y & g t ; & l t ; / D i a g r a m O b j e c t K e y & g t ; & l t ; D i a g r a m O b j e c t K e y & g t ; & l t ; K e y & g t ; M e a s u r e s \ I Z V R `E N J E   2 0 2 3   P r i j .   s r e d .   i z   P r e t h . \ T a g I n f o \ F o r m u l a & l t ; / K e y & g t ; & l t ; / D i a g r a m O b j e c t K e y & g t ; & l t ; D i a g r a m O b j e c t K e y & g t ; & l t ; K e y & g t ; M e a s u r e s \ I Z V R `E N J E   2 0 2 3   P r i j .   s r e d .   i z   P r e t h . \ T a g I n f o \ V r i j e d n o s t & l t ; / K e y & g t ; & l t ; / D i a g r a m O b j e c t K e y & g t ; & l t ; D i a g r a m O b j e c t K e y & g t ; & l t ; K e y & g t ; M e a s u r e s \ I Z V R `E N J E   2 0 2 3   P r i j .   s r e d .   u   S l j e d .   g o d . & l t ; / K e y & g t ; & l t ; / D i a g r a m O b j e c t K e y & g t ; & l t ; D i a g r a m O b j e c t K e y & g t ; & l t ; K e y & g t ; M e a s u r e s \ I Z V R `E N J E   2 0 2 3   P r i j .   s r e d .   u   S l j e d .   g o d . \ T a g I n f o \ F o r m u l a & l t ; / K e y & g t ; & l t ; / D i a g r a m O b j e c t K e y & g t ; & l t ; D i a g r a m O b j e c t K e y & g t ; & l t ; K e y & g t ; M e a s u r e s \ I Z V R `E N J E   2 0 2 3   P r i j .   s r e d .   u   S l j e d .   g o d . \ T a g I n f o \ V r i j e d n o s t & l t ; / K e y & g t ; & l t ; / D i a g r a m O b j e c t K e y & g t ; & l t ; D i a g r a m O b j e c t K e y & g t ; & l t ; K e y & g t ; M e a s u r e s \ I Z V R `E N J E   2 0 2 3   E U R   F I L T E R & l t ; / K e y & g t ; & l t ; / D i a g r a m O b j e c t K e y & g t ; & l t ; D i a g r a m O b j e c t K e y & g t ; & l t ; K e y & g t ; M e a s u r e s \ I Z V R `E N J E   2 0 2 3   E U R   F I L T E R \ T a g I n f o \ F o r m u l a & l t ; / K e y & g t ; & l t ; / D i a g r a m O b j e c t K e y & g t ; & l t ; D i a g r a m O b j e c t K e y & g t ; & l t ; K e y & g t ; M e a s u r e s \ I Z V R `E N J E   2 0 2 3   E U R   F I L T E R \ T a g I n f o \ V r i j e d n o s t & l t ; / K e y & g t ; & l t ; / D i a g r a m O b j e c t K e y & g t ; & l t ; D i a g r a m O b j e c t K e y & g t ; & l t ; K e y & g t ; M e a s u r e s \ T E K U I   P L A N   2 0 2 4 . & l t ; / K e y & g t ; & l t ; / D i a g r a m O b j e c t K e y & g t ; & l t ; D i a g r a m O b j e c t K e y & g t ; & l t ; K e y & g t ; M e a s u r e s \ T E K U I   P L A N   2 0 2 4 . \ T a g I n f o \ F o r m u l a & l t ; / K e y & g t ; & l t ; / D i a g r a m O b j e c t K e y & g t ; & l t ; D i a g r a m O b j e c t K e y & g t ; & l t ; K e y & g t ; M e a s u r e s \ T E K U I   P L A N   2 0 2 4 . \ T a g I n f o \ V r i j e d n o s t & l t ; / K e y & g t ; & l t ; / D i a g r a m O b j e c t K e y & g t ; & l t ; D i a g r a m O b j e c t K e y & g t ; & l t ; K e y & g t ; M e a s u r e s \ T E K U I   P L A N   2 0 2 4 .   P r i j .   s r e d .   i z   P r e t h . & l t ; / K e y & g t ; & l t ; / D i a g r a m O b j e c t K e y & g t ; & l t ; D i a g r a m O b j e c t K e y & g t ; & l t ; K e y & g t ; M e a s u r e s \ T E K U I   P L A N   2 0 2 4 .   P r i j .   s r e d .   i z   P r e t h . \ T a g I n f o \ F o r m u l a & l t ; / K e y & g t ; & l t ; / D i a g r a m O b j e c t K e y & g t ; & l t ; D i a g r a m O b j e c t K e y & g t ; & l t ; K e y & g t ; M e a s u r e s \ T E K U I   P L A N   2 0 2 4 .   P r i j .   s r e d .   i z   P r e t h . \ T a g I n f o \ V r i j e d n o s t & l t ; / K e y & g t ; & l t ; / D i a g r a m O b j e c t K e y & g t ; & l t ; D i a g r a m O b j e c t K e y & g t ; & l t ; K e y & g t ; M e a s u r e s \ T E K U I   P L A N   2 0 2 4 .   P r i j .   s r e d .   u   S l j e d .   g o d . & l t ; / K e y & g t ; & l t ; / D i a g r a m O b j e c t K e y & g t ; & l t ; D i a g r a m O b j e c t K e y & g t ; & l t ; K e y & g t ; M e a s u r e s \ T E K U I   P L A N   2 0 2 4 .   P r i j .   s r e d .   u   S l j e d .   g o d . \ T a g I n f o \ F o r m u l a & l t ; / K e y & g t ; & l t ; / D i a g r a m O b j e c t K e y & g t ; & l t ; D i a g r a m O b j e c t K e y & g t ; & l t ; K e y & g t ; M e a s u r e s \ T E K U I   P L A N   2 0 2 4 .   P r i j .   s r e d .   u   S l j e d .   g o d . \ T a g I n f o \ V r i j e d n o s t & l t ; / K e y & g t ; & l t ; / D i a g r a m O b j e c t K e y & g t ; & l t ; D i a g r a m O b j e c t K e y & g t ; & l t ; K e y & g t ; M e a s u r e s \ T E K U I   P L A N   2 0 2 4   E U R   F I L T E R & l t ; / K e y & g t ; & l t ; / D i a g r a m O b j e c t K e y & g t ; & l t ; D i a g r a m O b j e c t K e y & g t ; & l t ; K e y & g t ; M e a s u r e s \ T E K U I   P L A N   2 0 2 4   E U R   F I L T E R \ T a g I n f o \ F o r m u l a & l t ; / K e y & g t ; & l t ; / D i a g r a m O b j e c t K e y & g t ; & l t ; D i a g r a m O b j e c t K e y & g t ; & l t ; K e y & g t ; M e a s u r e s \ T E K U I   P L A N   2 0 2 4   E U R   F I L T E R \ T a g I n f o \ V r i j e d n o s t & l t ; / K e y & g t ; & l t ; / D i a g r a m O b j e c t K e y & g t ; & l t ; D i a g r a m O b j e c t K e y & g t ; & l t ; K e y & g t ; M e a s u r e s \ P L A N   Z A   2 0 2 5 & l t ; / K e y & g t ; & l t ; / D i a g r a m O b j e c t K e y & g t ; & l t ; D i a g r a m O b j e c t K e y & g t ; & l t ; K e y & g t ; M e a s u r e s \ P L A N   Z A   2 0 2 5 \ T a g I n f o \ F o r m u l a & l t ; / K e y & g t ; & l t ; / D i a g r a m O b j e c t K e y & g t ; & l t ; D i a g r a m O b j e c t K e y & g t ; & l t ; K e y & g t ; M e a s u r e s \ P L A N   Z A   2 0 2 5 \ T a g I n f o \ V r i j e d n o s t & l t ; / K e y & g t ; & l t ; / D i a g r a m O b j e c t K e y & g t ; & l t ; D i a g r a m O b j e c t K e y & g t ; & l t ; K e y & g t ; M e a s u r e s \ P L A N   Z A   2 0 2 5   P r i j .   s r e d .   i z   P r e t h . & l t ; / K e y & g t ; & l t ; / D i a g r a m O b j e c t K e y & g t ; & l t ; D i a g r a m O b j e c t K e y & g t ; & l t ; K e y & g t ; M e a s u r e s \ P L A N   Z A   2 0 2 5   P r i j .   s r e d .   i z   P r e t h . \ T a g I n f o \ F o r m u l a & l t ; / K e y & g t ; & l t ; / D i a g r a m O b j e c t K e y & g t ; & l t ; D i a g r a m O b j e c t K e y & g t ; & l t ; K e y & g t ; M e a s u r e s \ P L A N   Z A   2 0 2 5   P r i j .   s r e d .   i z   P r e t h . \ T a g I n f o \ V r i j e d n o s t & l t ; / K e y & g t ; & l t ; / D i a g r a m O b j e c t K e y & g t ; & l t ; D i a g r a m O b j e c t K e y & g t ; & l t ; K e y & g t ; M e a s u r e s \ P L A N   Z A   2 0 2 5   P r i j .   s r e d .   u   S l j e d .   g o d . & l t ; / K e y & g t ; & l t ; / D i a g r a m O b j e c t K e y & g t ; & l t ; D i a g r a m O b j e c t K e y & g t ; & l t ; K e y & g t ; M e a s u r e s \ P L A N   Z A   2 0 2 5   P r i j .   s r e d .   u   S l j e d .   g o d . \ T a g I n f o \ F o r m u l a & l t ; / K e y & g t ; & l t ; / D i a g r a m O b j e c t K e y & g t ; & l t ; D i a g r a m O b j e c t K e y & g t ; & l t ; K e y & g t ; M e a s u r e s \ P L A N   Z A   2 0 2 5   P r i j .   s r e d .   u   S l j e d .   g o d . \ T a g I n f o \ V r i j e d n o s t & l t ; / K e y & g t ; & l t ; / D i a g r a m O b j e c t K e y & g t ; & l t ; D i a g r a m O b j e c t K e y & g t ; & l t ; K e y & g t ; M e a s u r e s \ P L A N   Z A   2 0 2 5   E U R   F I L T E R & l t ; / K e y & g t ; & l t ; / D i a g r a m O b j e c t K e y & g t ; & l t ; D i a g r a m O b j e c t K e y & g t ; & l t ; K e y & g t ; M e a s u r e s \ P L A N   Z A   2 0 2 5   E U R   F I L T E R \ T a g I n f o \ F o r m u l a & l t ; / K e y & g t ; & l t ; / D i a g r a m O b j e c t K e y & g t ; & l t ; D i a g r a m O b j e c t K e y & g t ; & l t ; K e y & g t ; M e a s u r e s \ P L A N   Z A   2 0 2 5   E U R   F I L T E R \ T a g I n f o \ V r i j e d n o s t & l t ; / K e y & g t ; & l t ; / D i a g r a m O b j e c t K e y & g t ; & l t ; D i a g r a m O b j e c t K e y & g t ; & l t ; K e y & g t ; M e a s u r e s \ P R O J E K C I J A   Z A   2 0 2 6 & l t ; / K e y & g t ; & l t ; / D i a g r a m O b j e c t K e y & g t ; & l t ; D i a g r a m O b j e c t K e y & g t ; & l t ; K e y & g t ; M e a s u r e s \ P R O J E K C I J A   Z A   2 0 2 6 \ T a g I n f o \ F o r m u l a & l t ; / K e y & g t ; & l t ; / D i a g r a m O b j e c t K e y & g t ; & l t ; D i a g r a m O b j e c t K e y & g t ; & l t ; K e y & g t ; M e a s u r e s \ P R O J E K C I J A   Z A   2 0 2 6 \ T a g I n f o \ V r i j e d n o s t & l t ; / K e y & g t ; & l t ; / D i a g r a m O b j e c t K e y & g t ; & l t ; D i a g r a m O b j e c t K e y & g t ; & l t ; K e y & g t ; M e a s u r e s \ P R O J E K C I J A   Z A   2 0 2 6   P r i j .   s r e d .   i z   P r e t h . & l t ; / K e y & g t ; & l t ; / D i a g r a m O b j e c t K e y & g t ; & l t ; D i a g r a m O b j e c t K e y & g t ; & l t ; K e y & g t ; M e a s u r e s \ P R O J E K C I J A   Z A   2 0 2 6   P r i j .   s r e d .   i z   P r e t h . \ T a g I n f o \ F o r m u l a & l t ; / K e y & g t ; & l t ; / D i a g r a m O b j e c t K e y & g t ; & l t ; D i a g r a m O b j e c t K e y & g t ; & l t ; K e y & g t ; M e a s u r e s \ P R O J E K C I J A   Z A   2 0 2 6   P r i j .   s r e d .   i z   P r e t h . \ T a g I n f o \ V r i j e d n o s t & l t ; / K e y & g t ; & l t ; / D i a g r a m O b j e c t K e y & g t ; & l t ; D i a g r a m O b j e c t K e y & g t ; & l t ; K e y & g t ; M e a s u r e s \ P R O J E K C I J A   Z A   2 0 2 6 .   P r i j .   s r e d .   u   S l j e d .   g o d . & l t ; / K e y & g t ; & l t ; / D i a g r a m O b j e c t K e y & g t ; & l t ; D i a g r a m O b j e c t K e y & g t ; & l t ; K e y & g t ; M e a s u r e s \ P R O J E K C I J A   Z A   2 0 2 6 . 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 2 0 2 6 . 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 2 0 2 6 .   E U R   F I L T E R & l t ; / K e y & g t ; & l t ; / D i a g r a m O b j e c t K e y & g t ; & l t ; D i a g r a m O b j e c t K e y & g t ; & l t ; K e y & g t ; M e a s u r e s \ P R O J E K C I J A   Z A   2 0 2 6 .   E U R   F I L T E R \ T a g I n f o \ F o r m u l a & l t ; / K e y & g t ; & l t ; / D i a g r a m O b j e c t K e y & g t ; & l t ; D i a g r a m O b j e c t K e y & g t ; & l t ; K e y & g t ; M e a s u r e s \ P R O J E K C I J A   Z A   2 0 2 6 .   E U R   F I L T E R \ T a g I n f o \ V r i j e d n o s t & l t ; / K e y & g t ; & l t ; / D i a g r a m O b j e c t K e y & g t ; & l t ; D i a g r a m O b j e c t K e y & g t ; & l t ; K e y & g t ; M e a s u r e s \ P R O J E K C I J A   Z A   2 0 2 7 .   E U R   F I L T E R & l t ; / K e y & g t ; & l t ; / D i a g r a m O b j e c t K e y & g t ; & l t ; D i a g r a m O b j e c t K e y & g t ; & l t ; K e y & g t ; M e a s u r e s \ P R O J E K C I J A   Z A   2 0 2 7 .   E U R   F I L T E R \ T a g I n f o \ F o r m u l a & l t ; / K e y & g t ; & l t ; / D i a g r a m O b j e c t K e y & g t ; & l t ; D i a g r a m O b j e c t K e y & g t ; & l t ; K e y & g t ; M e a s u r e s \ P R O J E K C I J A   Z A   2 0 2 7 .   E U R   F I L T E R \ T a g I n f o \ V r i j e d n o s t & l t ; / K e y & g t ; & l t ; / D i a g r a m O b j e c t K e y & g t ; & l t ; D i a g r a m O b j e c t K e y & g t ; & l t ; K e y & g t ; M e a s u r e s \ P R O J E K C I J A   Z A   2 0 2 7 .   P r i j .   s r e d .   u   S l j e d .   g o d . & l t ; / K e y & g t ; & l t ; / D i a g r a m O b j e c t K e y & g t ; & l t ; D i a g r a m O b j e c t K e y & g t ; & l t ; K e y & g t ; M e a s u r e s \ P R O J E K C I J A   Z A   2 0 2 7 .   P r i j .   s r e d .   u   S l j e d .   g o d . \ T a g I n f o \ F o r m u l a & l t ; / K e y & g t ; & l t ; / D i a g r a m O b j e c t K e y & g t ; & l t ; D i a g r a m O b j e c t K e y & g t ; & l t ; K e y & g t ; M e a s u r e s \ P R O J E K C I J A   Z A   2 0 2 7 .   P r i j .   s r e d .   u   S l j e d .   g o d . \ T a g I n f o \ V r i j e d n o s t & l t ; / K e y & g t ; & l t ; / D i a g r a m O b j e c t K e y & g t ; & l t ; D i a g r a m O b j e c t K e y & g t ; & l t ; K e y & g t ; M e a s u r e s \ P R O J E K C I J A   Z A   2 0 2 7 .   P r i j .   s r e d .   i z   P r e t h . & l t ; / K e y & g t ; & l t ; / D i a g r a m O b j e c t K e y & g t ; & l t ; D i a g r a m O b j e c t K e y & g t ; & l t ; K e y & g t ; M e a s u r e s \ P R O J E K C I J A   Z A   2 0 2 7 .   P r i j .   s r e d .   i z   P r e t h . \ T a g I n f o \ F o r m u l a & l t ; / K e y & g t ; & l t ; / D i a g r a m O b j e c t K e y & g t ; & l t ; D i a g r a m O b j e c t K e y & g t ; & l t ; K e y & g t ; M e a s u r e s \ P R O J E K C I J A   Z A   2 0 2 7 .   P r i j .   s r e d .   i z   P r e t h . \ T a g I n f o \ V r i j e d n o s t & l t ; / K e y & g t ; & l t ; / D i a g r a m O b j e c t K e y & g t ; & l t ; D i a g r a m O b j e c t K e y & g t ; & l t ; K e y & g t ; M e a s u r e s \ P R O J E K C I J A   Z A   2 0 2 7 & l t ; / K e y & g t ; & l t ; / D i a g r a m O b j e c t K e y & g t ; & l t ; D i a g r a m O b j e c t K e y & g t ; & l t ; K e y & g t ; M e a s u r e s \ P R O J E K C I J A   Z A   2 0 2 7 \ T a g I n f o \ F o r m u l a & l t ; / K e y & g t ; & l t ; / D i a g r a m O b j e c t K e y & g t ; & l t ; D i a g r a m O b j e c t K e y & g t ; & l t ; K e y & g t ; M e a s u r e s \ P R O J E K C I J A   Z A   2 0 2 7 \ T a g I n f o \ V r i j e d n o s t & l t ; / K e y & g t ; & l t ; / D i a g r a m O b j e c t K e y & g t ; & l t ; D i a g r a m O b j e c t K e y & g t ; & l t ; K e y & g t ; C o l u m n s \ I Z V O R   S I F R A   I   N A Z I V   1 & l t ; / K e y & g t ; & l t ; / D i a g r a m O b j e c t K e y & g t ; & l t ; D i a g r a m O b j e c t K e y & g t ; & l t ; K e y & g t ; C o l u m n s \ P R I H O D I   B R O J   I   N A Z I V   1 & l t ; / K e y & g t ; & l t ; / D i a g r a m O b j e c t K e y & g t ; & l t ; D i a g r a m O b j e c t K e y & g t ; & l t ; K e y & g t ; C o l u m n s \ P R I H O D I   B R O J   I   N A Z I V   2 & l t ; / K e y & g t ; & l t ; / D i a g r a m O b j e c t K e y & g t ; & l t ; D i a g r a m O b j e c t K e y & g t ; & l t ; K e y & g t ; C o l u m n s \ P R I H O D I   B R O J   I   N A Z I V   3 & l t ; / K e y & g t ; & l t ; / D i a g r a m O b j e c t K e y & g t ; & l t ; D i a g r a m O b j e c t K e y & g t ; & l t ; K e y & g t ; C o l u m n s \ P R I H O D I   B R O J   I   N A Z I V 4 & l t ; / K e y & g t ; & l t ; / D i a g r a m O b j e c t K e y & g t ; & l t ; D i a g r a m O b j e c t K e y & g t ; & l t ; K e y & g t ; C o l u m n s \ F u n k c i j s k a     k l a s i f i k a c i j a   1 & l t ; / K e y & g t ; & l t ; / D i a g r a m O b j e c t K e y & g t ; & l t ; D i a g r a m O b j e c t K e y & g t ; & l t ; K e y & g t ; C o l u m n s \ F u n k c i j s k a     k l a s i f i k a c i j a   2 & l t ; / K e y & g t ; & l t ; / D i a g r a m O b j e c t K e y & g t ; & l t ; D i a g r a m O b j e c t K e y & g t ; & l t ; K e y & g t ; C o l u m n s \ I Z V R `E N J E   2 0 2 3 . & l t ; / K e y & g t ; & l t ; / D i a g r a m O b j e c t K e y & g t ; & l t ; D i a g r a m O b j e c t K e y & g t ; & l t ; K e y & g t ; C o l u m n s \ T E K U I   P L A N   2 0 2 4 & l t ; / K e y & g t ; & l t ; / D i a g r a m O b j e c t K e y & g t ; & l t ; D i a g r a m O b j e c t K e y & g t ; & l t ; K e y & g t ; C o l u m n s \ P L A N   Z A   2 0 2 5 . & l t ; / K e y & g t ; & l t ; / D i a g r a m O b j e c t K e y & g t ; & l t ; D i a g r a m O b j e c t K e y & g t ; & l t ; K e y & g t ; C o l u m n s \ P R O J E K C I J A   Z A   2 0 2 6 . & l t ; / K e y & g t ; & l t ; / D i a g r a m O b j e c t K e y & g t ; & l t ; D i a g r a m O b j e c t K e y & g t ; & l t ; K e y & g t ; C o l u m n s \ P R O J E K C I J A   Z A   2 0 2 7 . & l t ; / K e y & g t ; & l t ; / D i a g r a m O b j e c t K e y & g t ; & l t ; D i a g r a m O b j e c t K e y & g t ; & l t ; K e y & g t ; C o l u m n s \ P r o j e k c i j a 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 E U R & l t ; / K e y & g t ; & l t ; / D i a g r a m O b j e c t K e y & g t ; & l t ; D i a g r a m O b j e c t K e y & g t ; & l t ; K e y & g t ; C o l u m n s \ P r o j e k c i j a   z a   2 0 2 6 .   E U R & l t ; / K e y & g t ; & l t ; / D i a g r a m O b j e c t K e y & g t ; & l t ; D i a g r a m O b j e c t K e y & g t ; & l t ; K e y & g t ; C o l u m n s \ I z v r ae n j e   0 1 . 0 1 . - 3 0 . 0 6 . 2 0 2 2 . & l t ; / K e y & g t ; & l t ; / D i a g r a m O b j e c t K e y & g t ; & l t ; D i a g r a m O b j e c t K e y & g t ; & l t ; K e y & g t ; C o l u m n s \ I Z V O R N I   /   T E K U I                                                       P l a n   z a   2 0 2 3 . & l t ; / K e y & g t ; & l t ; / D i a g r a m O b j e c t K e y & g t ; & l t ; D i a g r a m O b j e c t K e y & g t ; & l t ; K e y & g t ; C o l u m n s \ I z v r ae n j e   0 1 . 0 1 . - 3 0 . 0 6 . 2 0 2 3 . & l t ; / K e y & g t ; & l t ; / D i a g r a m O b j e c t K e y & g t ; & l t ; D i a g r a m O b j e c t K e y & g t ; & l t ; K e y & g t ; C o l u m n s \ S M A N J E N J E   -   P R E R A S P O D J E L A   T E K U I   P L A N   2 0 2 3 . & l t ; / K e y & g t ; & l t ; / D i a g r a m O b j e c t K e y & g t ; & l t ; D i a g r a m O b j e c t K e y & g t ; & l t ; K e y & g t ; C o l u m n s \ P O V E A N J E   -   P R E R A S P O D J E L A   T E K U I   P L A N   2 0 2 3 . & l t ; / K e y & g t ; & l t ; / D i a g r a m O b j e c t K e y & g t ; & l t ; D i a g r a m O b j e c t K e y & g t ; & l t ; K e y & g t ; C o l u m n s \ U `T E D E   -   P R E R A S P O D J E L A   T E K U I   P L A N   2 0 2 3 . & l t ; / K e y & g t ; & l t ; / D i a g r a m O b j e c t K e y & g t ; & l t ; D i a g r a m O b j e c t K e y & g t ; & l t ; K e y & g t ; C o l u m n s \ N E D O S T A T N A   S R E D S T V A   -   P R E R A S P O D J E L A   T E K U I   P L A N   2 0 2 3 . & l t ; / K e y & g t ; & l t ; / D i a g r a m O b j e c t K e y & g t ; & l t ; D i a g r a m O b j e c t K e y & g t ; & l t ; K e y & g t ; C o l u m n s \ N O V I   P L A N   2 0 2 3 .   -   P R E R A S P O D J E L A   T E K U I   P L A N   2 0 2 3 .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G L A V N I   P R O G R A M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  `I F R A   I   N A Z I V & l t ; / K e y & g t ; & l t ; / D i a g r a m O b j e c t K e y & g t ; & l t ; D i a g r a m O b j e c t K e y & g t ; & l t ; K e y & g t ; C o l u m n s \ I Z V O R   S I F R A   I   N A Z I V   2 & l t ; / K e y & g t ; & l t ; / D i a g r a m O b j e c t K e y & g t ; & l t ; D i a g r a m O b j e c t K e y & g t ; & l t ; K e y & g t ; C o l u m n s \ K o n t o 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 4 & l t ; / K e y & g t ; & l t ; / D i a g r a m O b j e c t K e y & g t ; & l t ; D i a g r a m O b j e c t K e y & g t ; & l t ; K e y & g t ; L i n k s \ & a m p ; l t ; C o l u m n s \ Z b r o j   r e s u r s a   I Z V R `E N J E   2 0 2 3 . & a m p ; g t ; - & a m p ; l t ; M e a s u r e s \ I Z V R `E N J E   2 0 2 3 . & a m p ; g t ; & l t ; / K e y & g t ; & l t ; / D i a g r a m O b j e c t K e y & g t ; & l t ; D i a g r a m O b j e c t K e y & g t ; & l t ; K e y & g t ; L i n k s \ & a m p ; l t ; C o l u m n s \ Z b r o j   r e s u r s a   I Z V R `E N J E   2 0 2 3 . & a m p ; g t ; - & a m p ; l t ; M e a s u r e s \ I Z V R `E N J E   2 0 2 3 . & a m p ; g t ; \ C O L U M N & l t ; / K e y & g t ; & l t ; / D i a g r a m O b j e c t K e y & g t ; & l t ; D i a g r a m O b j e c t K e y & g t ; & l t ; K e y & g t ; L i n k s \ & a m p ; l t ; C o l u m n s \ Z b r o j   r e s u r s a   I Z V R `E N J E   2 0 2 3 . & a m p ; g t ; - & a m p ; l t ; M e a s u r e s \ I Z V R `E N J E   2 0 2 3 .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2 8 & l t ; / F o c u s C o l u m n & g t ; & l t ; F o c u s R o w & g t ; 6 & l t ; / F o c u s R o w & g t ; & l t ; S e l e c t i o n E n d C o l u m n & g t ; 2 8 & l t ; / S e l e c t i o n E n d C o l u m n & g t ; & l t ; S e l e c t i o n E n d R o w & g t ; 6 & l t ; / S e l e c t i o n E n d R o w & g t ; & l t ; S e l e c t i o n S t a r t C o l u m n & g t ; 2 8 & l t ; / S e l e c t i o n S t a r t C o l u m n & g t ; & l t ; S e l e c t i o n S t a r t R o w & g t ; 6 & l t ; / S e l e c t i o n S t a r t R o w & g t ; & l t ; T e x t s & g t ; & l t ; M e a s u r e G r i d T e x t & g t ; & l t ; C o l u m n & g t ; 1 5 & l t ; / C o l u m n & g t ; & l t ; L a y e d O u t & g t ; t r u e & l t ; / L a y e d O u t & g t ; & l t ; R o w & g t ; 1 2 & l t ; / R o w & g t ; & l t ; / M e a s u r e G r i d T e x t & g t ; & l t ; M e a s u r e G r i d T e x t & g t ; & l t ; C o l u m n & g t ; 1 6 & l t ; / C o l u m n & g t ; & l t ; L a y e d O u t & g t ; t r u e & l t ; / L a y e d O u t & g t ; & l t ; R o w & g t ; 9 & l t ; / R o w & g t ; & l t ; / M e a s u r e G r i d T e x t & g t ; & l t ; M e a s u r e G r i d T e x t & g t ; & l t ; C o l u m n & g t ; 1 6 & l t ; / C o l u m n & g t ; & l t ; L a y e d O u t & g t ; t r u e & l t ; / L a y e d O u t & g t ; & l t ; R o w & g t ; 1 1 & l t ; / R o w & g t ; & l t ; / M e a s u r e G r i d T e x t & g t ; & l t ; M e a s u r e G r i d T e x t & g t ; & l t ; C o l u m n & g t ; 1 6 & l t ; / C o l u m n & g t ; & l t ; L a y e d O u t & g t ; t r u e & l t ; / L a y e d O u t & g t ; & l t ; R o w & g t ; 1 2 & l t ; / R o w & g t ; & l t ; / M e a s u r e G r i d T e x t & g t ; & l t ; M e a s u r e G r i d T e x t & g t ; & l t ; C o l u m n & g t ; 3 & l t ; / C o l u m n & g t ; & l t ; L a y e d O u t & g t ; t r u e & l t ; / L a y e d O u t & g t ; & l t ; / M e a s u r e G r i d T e x t & g t ; & l t ; M e a s u r e G r i d T e x t & g t ; & l t ; C o l u m n & g t ; 1 6 & l t ; / C o l u m n & g t ; & l t ; L a y e d O u t & g t ; t r u e & l t ; / L a y e d O u t & g t ; & l t ; R o w & g t ; 5 & l t ; / R o w & g t ; & l t ; / M e a s u r e G r i d T e x t & g t ; & l t ; M e a s u r e G r i d T e x t & g t ; & l t ; C o l u m n & g t ; 1 6 & l t ; / C o l u m n & g t ; & l t ; L a y e d O u t & g t ; t r u e & l t ; / L a y e d O u t & g t ; & l t ; R o w & g t ; 7 & l t ; / R o w & g t ; & l t ; / M e a s u r e G r i d T e x t & g t ; & l t ; M e a s u r e G r i d T e x t & g t ; & l t ; C o l u m n & g t ; 1 6 & l t ; / C o l u m n & g t ; & l t ; L a y e d O u t & g t ; t r u e & l t ; / L a y e d O u t & g t ; & l t ; R o w & g t ; 8 & l t ; / R o w & g t ; & l t ; / M e a s u r e G r i d T e x t & g t ; & l t ; M e a s u r e G r i d T e x t & g t ; & l t ; C o l u m n & g t ; 1 6 & l t ; / C o l u m n & g t ; & l t ; L a y e d O u t & g t ; t r u e & l t ; / L a y e d O u t & g t ; & l t ; R o w & g t ; 1 3 & l t ; / R o w & g t ; & l t ; / M e a s u r e G r i d T e x t & g t ; & l t ; M e a s u r e G r i d T e x t & g t ; & l t ; C o l u m n & g t ; 1 6 & l t ; / C o l u m n & g t ; & l t ; L a y e d O u t & g t ; t r u e & l t ; / L a y e d O u t & g t ; & l t ; R o w & g t ; 1 5 & l t ; / R o w & g t ; & l t ; / M e a s u r e G r i d T e x t & g t ; & l t ; M e a s u r e G r i d T e x t & g t ; & l t ; C o l u m n & g t ; 1 6 & l t ; / C o l u m n & g t ; & l t ; L a y e d O u t & g t ; t r u e & l t ; / L a y e d O u t & g t ; & l t ; R o w & g t ; 1 6 & l t ; / R o w & g t ; & l t ; / M e a s u r e G r i d T e x t & g t ; & l t ; M e a s u r e G r i d T e x t & g t ; & l t ; C o l u m n & g t ; 1 6 & l t ; / C o l u m n & g t ; & l t ; L a y e d O u t & g t ; t r u e & l t ; / L a y e d O u t & g t ; & l t ; R o w & g t ; 1 8 & l t ; / R o w & g t ; & l t ; / M e a s u r e G r i d T e x t & g t ; & l t ; M e a s u r e G r i d T e x t & g t ; & l t ; C o l u m n & g t ; 3 0 & l t ; / C o l u m n & g t ; & l t ; L a y e d O u t & g t ; t r u e & l t ; / L a y e d O u t & g t ; & l t ; R o w & g t ; 7 & l t ; / R o w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 2 0 2 3 . & l t ; / K e y & g t ; & l t ; / a : K e y & g t ; & l t ; a : V a l u e 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 2 0 2 3 . \ T a g I n f o \ F o r m u l a & l t ; / K e y & g t ; & l t ; / a : K e y & g t ; & l t ; a : V a l u e 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Z b r o j   r e s u r s a   I Z V R `E N J E   2 0 2 3 . \ T a g I n f o \ V r i j e d n o s t & l t ; / K e y & g t ; & l t ; / a : K e y & g t ; & l t ; a : V a l u e 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 0 1 . 0 1 - 3 0 . 0 6 . 2 0 2 2 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O R N I / T E K U I   P l a n   z a  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 9 2 1 1 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 9 2 1 2 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  0 1 . 0 1 - 3 0 . 0 6 . 2 0 2 2 ) 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 / I Z V O R N I   T E K U I   P L A N   z a   2 0 2 3 ) \ T a g I n f o \ V r i j e d n o s t & l t ; / K e y & g t ; & l t ; / a : K e y & g t ; & l t ; a : V a l u e 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 P r i j .   s r e s . 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R o w & g t ; 1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n d e k s   ( I z v   0 1 . 0 1 - 3 0 . 0 6 . 2 0 2 3   /   I Z V O R N I   T E K U I   P L A N   z a   2 0 2 3 ) 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9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 b e z   z a o k r u ~i v a n j a   0 1 . 0 1 - 3 0 . 0 6 . 2 0 2 3 . 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ae n j e   0 1 . 0 1 - 3 0 . 0 6 . 2 0 2 3 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 i z   P r e t h . & l t ; / K e y & g t ; & l t ; / a : K e y & g t ; & l t ; a : V a l u e 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 u   S l j e d .   g o d . & l t ; / K e y & g t ; & l t ; / a : K e y & g t ; & l t ; a : V a l u e 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 E U R   F I L T E R & l t ; / K e y & g t ; & l t ; / a : K e y & g t ; & l t ; a : V a l u e 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M A N J E N J E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 i z   P r e t h . & l t ; / K e y & g t ; & l t ; / a : K e y & g t ; & l t ; a : V a l u e 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 u   S l j e d .   g o d . & l t ; / K e y & g t ; & l t ; / a : K e y & g t ; & l t ; a : V a l u e 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 E U R   F I L T E R & l t ; / K e y & g t ; & l t ; / a : K e y & g t ; & l t ; a : V a l u e 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O V E A N J E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 i z   P r e t h . & l t ; / K e y & g t ; & l t ; / a : K e y & g t ; & l t ; a : V a l u e 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 u   S l j e d .   g o d . & l t ; / K e y & g t ; & l t ; / a : K e y & g t ; & l t ; a : V a l u e 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 E U R   F I L T E R & l t ; / K e y & g t ; & l t ; / a : K e y & g t ; & l t ; a : V a l u e 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`T E D E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 i z   P r e t h . & l t ; / K e y & g t ; & l t ; / a : K e y & g t ; & l t ; a : V a l u e 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 u   S l j e d .   g o d . & l t ; / K e y & g t ; & l t ; / a : K e y & g t ; & l t ; a : V a l u e 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 E U R   F I L T E R & l t ; / K e y & g t ; & l t ; / a : K e y & g t ; & l t ; a : V a l u e 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D O S T A T N A   S R E D S T V A 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 E U R   F I L T E R & l t ; / K e y & g t ; & l t ; / a : K e y & g t ; & l t ; a : V a l u e 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 u   S l j e d .   g o d . & l t ; / K e y & g t ; & l t ; / a : K e y & g t ; & l t ; a : V a l u e 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 i z   P r e t h . & l t ; / K e y & g t ; & l t ; / a : K e y & g t ; & l t ; a : V a l u e 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O V I   P L A N 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 P r i j .   s r e d .   i z   P r e t h . & l t ; / K e y & g t ; & l t ; / a : K e y & g t ; & l t ; a : V a l u e 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 P r i j .   s r e d .   u   S l j e d .   g o d . & l t ; / K e y & g t ; & l t ; / a : K e y & g t ; & l t ; a : V a l u e 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 E U R   F I L T E R & l t ; / K e y & g t ; & l t ; / a : K e y & g t ; & l t ; a : V a l u e 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I Z V R `E N J E   2 0 2 3 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  P r i j .   s r e d .   i z   P r e t h . & l t ; / K e y & g t ; & l t ; / a : K e y & g t ; & l t ; a : V a l u e 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  P r i j .   s r e d .   u   S l j e d .   g o d . & l t ; / K e y & g t ; & l t ; / a : K e y & g t ; & l t ; a : V a l u e 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 2 0 2 4 . 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  E U R   F I L T E R & l t ; / K e y & g t ; & l t ; / a : K e y & g t ; & l t ; a : V a l u e 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T E K U I   P L A N   2 0 2 4 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 P r i j .   s r e d .   i z   P r e t h . & l t ; / K e y & g t ; & l t ; / a : K e y & g t ; & l t ; a : V a l u e 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 P r i j .   s r e d .   u   S l j e d .   g o d . & l t ; / K e y & g t ; & l t ; / a : K e y & g t ; & l t ; a : V a l u e 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 E U R   F I L T E R & l t ; / K e y & g t ; & l t ; / a : K e y & g t ; & l t ; a : V a l u e 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 2 0 2 5 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 P r i j .   s r e d .   i z   P r e t h . & l t ; / K e y & g t ; & l t ; / a : K e y & g t ; & l t ; a : V a l u e 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 2 0 2 6 .   P r i j .   s r e d .   u   S l j e d .   g o d . & l t ; / K e y & g t ; & l t ; / a : K e y & g t ; & l t ; a : V a l u e 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 2 0 2 6 . 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 2 0 2 6 . 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 2 0 2 6 .   E U R   F I L T E R & l t ; / K e y & g t ; & l t ; / a : K e y & g t ; & l t ; a : V a l u e 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 2 0 2 6 . 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 E U R   F I L T E R & l t ; / K e y & g t ; & l t ; / a : K e y & g t ; & l t ; a : V a l u e 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6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 E U R   F I L T E R \ T a g I n f o \ F o r m u l a & l t ; / K e y & g t ; & l t ; / a : K e y & g t ; & l t ; a : V a l u e 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 E U R   F I L T E R \ T a g I n f o \ V r i j e d n o s t & l t ; / K e y & g t ; & l t ; / a : K e y & g t ; & l t ; a : V a l u e 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 P r i j .   s r e d .   u   S l j e d .   g o d . & l t ; / K e y & g t ; & l t ; / a : K e y & g t ; & l t ; a : V a l u e 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 P r i j .   s r e d .   u   S l j e d .   g o d . \ T a g I n f o \ F o r m u l a & l t ; / K e y & g t ; & l t ; / a : K e y & g t ; & l t ; a : V a l u e 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 P r i j .   s r e d .   u   S l j e d .   g o d . \ T a g I n f o \ V r i j e d n o s t & l t ; / K e y & g t ; & l t ; / a : K e y & g t ; & l t ; a : V a l u e 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 P r i j .   s r e d .   i z   P r e t h . & l t ; / K e y & g t ; & l t ; / a : K e y & g t ; & l t ; a : V a l u e 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 P r i j .   s r e d .   i z   P r e t h . \ T a g I n f o \ F o r m u l a & l t ; / K e y & g t ; & l t ; / a : K e y & g t ; & l t ; a : V a l u e 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 2 0 2 7 .   P r i j .   s r e d .   i z   P r e t h . \ T a g I n f o \ V r i j e d n o s t & l t ; / K e y & g t ; & l t ; / a : K e y & g t ; & l t ; a : V a l u e 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 2 0 2 7 \ T a g I n f o \ V r i j e d n o s t & l t ; / K e y & g t ; & l t ; / a : K e y & g t ; & l t ; a : V a l u e 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 3 & l t ; / K e y & g t ; & l t ; / a : K e y & g t ; & l t ; a : V a l u e 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 N A Z I V 4 & l t ; / K e y & g t ; & l t ; / a : K e y & g t ; & l t ; a : V a l u e 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 1 & l t ; / K e y & g t ; & l t ; / a : K e y & g t ; & l t ; a : V a l u e 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u n k c i j s k a     k l a s i f i k a c i j a   2 & l t ; / K e y & g t ; & l t ; / a : K e y & g t ; & l t ; a : V a l u e 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`E N J E   2 0 2 3 . & l t ; / K e y & g t ; & l t ; / a : K e y & g t ; & l t ; a : V a l u e 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E K U I   P L A N   2 0 2 4 & l t ; / K e y & g t ; & l t ; / a : K e y & g t ; & l t ; a : V a l u e 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 2 0 2 5 . & l t ; / K e y & g t ; & l t ; / a : K e y & g t ; & l t ; a : V a l u e 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 2 0 2 7 . & l t ; / K e y & g t ; & l t ; / a : K e y & g t ; & l t ; a : V a l u e 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 2 0 2 6 . 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 0 1 . 0 1 . - 3 0 . 0 6 . 2 0 2 2 . & l t ; / K e y & g t ; & l t ; / a : K e y & g t ; & l t ; a : V a l u e 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N I   /   T E K U I                                                       P l a n   z a   2 0 2 3 . & l t ; / K e y & g t ; & l t ; / a : K e y & g t ; & l t ; a : V a l u e 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 0 1 . 0 1 . - 3 0 . 0 6 . 2 0 2 3 . & l t ; / K e y & g t ; & l t ; / a : K e y & g t ; & l t ; a : V a l u e 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M A N J E N J E   -   P R E R A S P O D J E L A   T E K U I   P L A N   2 0 2 3 . & l t ; / K e y & g t ; & l t ; / a : K e y & g t ; & l t ; a : V a l u e 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V E A N J E   -   P R E R A S P O D J E L A   T E K U I   P L A N   2 0 2 3 . & l t ; / K e y & g t ; & l t ; / a : K e y & g t ; & l t ; a : V a l u e 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`T E D E   -   P R E R A S P O D J E L A   T E K U I   P L A N   2 0 2 3 . & l t ; / K e y & g t ; & l t ; / a : K e y & g t ; & l t ; a : V a l u e 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E D O S T A T N A   S R E D S T V A   -   P R E R A S P O D J E L A   T E K U I   P L A N   2 0 2 3 . & l t ; / K e y & g t ; & l t ; / a : K e y & g t ; & l t ; a : V a l u e 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O V I   P L A N   2 0 2 3 .   -   P R E R A S P O D J E L A   T E K U I   P L A N   2 0 2 3 . & l t ; / K e y & g t ; & l t ; / a : K e y & g t ; & l t ; a : V a l u e 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 2 0 2 3 . & a m p ; g t ; - & a m p ; l t ; M e a s u r e s \ I Z V R `E N J E   2 0 2 3 . & a m p ; g t ; & l t ; / K e y & g t ; & l t ; / a : K e y & g t ; & l t ; a : V a l u e 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 2 0 2 3 . & a m p ; g t ; - & a m p ; l t ; M e a s u r e s \ I Z V R `E N J E   2 0 2 3 . & a m p ; g t ; \ C O L U M N & l t ; / K e y & g t ; & l t ; / a : K e y & g t ; & l t ; a : V a l u e 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Z b r o j   r e s u r s a   I Z V R `E N J E   2 0 2 3 . & a m p ; g t ; - & a m p ; l t ; M e a s u r e s \ I Z V R `E N J E   2 0 2 3 . & a m p ; g t ; \ M E A S U R E & l t ; / K e y & g t ; & l t ; / a : K e y & g t ; & l t ; a : V a l u e 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86.xml>��< ? x m l   v e r s i o n = " 1 . 0 "   e n c o d i n g = " U T F - 1 6 " ? > < G e m i n i   x m l n s = " h t t p : / / g e m i n i / p i v o t c u s t o m i z a t i o n / 9 d 0 8 4 c 8 f - 9 d 3 c - 4 3 8 8 - a d 3 8 - d 1 3 5 8 a 0 2 2 0 9 a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 2 0 2 4 - 1 0 - 0 4 T 0 9 : 4 6 : 2 1 . 7 4 2 2 9 9 1 + 0 2 : 0 0 < / L a s t P r o c e s s e d T i m e > < / D a t a M o d e l i n g S a n d b o x . S e r i a l i z e d S a n d b o x E r r o r C a c h e > ] ] > < / C u s t o m C o n t e n t > < / G e m i n i > 
</file>

<file path=customXml/item88.xml>��< ? x m l   v e r s i o n = " 1 . 0 "   e n c o d i n g = " U T F - 1 6 " ? > < G e m i n i   x m l n s = " h t t p : / / g e m i n i / p i v o t c u s t o m i z a t i o n / 2 c 6 c f 2 0 5 - 9 6 2 2 - 4 3 0 6 - b 1 9 1 - 9 4 7 7 b 0 1 0 2 f 6 6 " > < C u s t o m C o n t e n t > < ! [ C D A T A [ < ? x m l   v e r s i o n = " 1 . 0 "   e n c o d i n g = " u t f - 1 6 " ? > < S e t t i n g s > < C a l c u l a t e d F i e l d s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 I Z V R `E N J E   2 0 2 3 < / M e a s u r e N a m e > < D i s p l a y N a m e > I Z V R `E N J E   2 0 2 3 < / D i s p l a y N a m e > < V i s i b l e > F a l s e < / V i s i b l e > < / i t e m > < i t e m > < M e a s u r e N a m e > I Z V R `E N J E   2 0 2 3   P r i j .   s r e d .   i z   P r e t h . < / M e a s u r e N a m e > < D i s p l a y N a m e > I Z V R `E N J E   2 0 2 3   P r i j .   s r e d .   i z   P r e t h . < / D i s p l a y N a m e > < V i s i b l e > F a l s e < / V i s i b l e > < / i t e m > < i t e m > < M e a s u r e N a m e > I Z V R `E N J E   2 0 2 3   P r i j .   s r e d .   u   S l j e d .   g o d . < / M e a s u r e N a m e > < D i s p l a y N a m e > I Z V R `E N J E   2 0 2 3   P r i j .   s r e d .   u   S l j e d .   g o d . < / D i s p l a y N a m e > < V i s i b l e > F a l s e < / V i s i b l e > < / i t e m > < i t e m > < M e a s u r e N a m e > I Z V R `E N J E   2 0 2 3   E U R   F I L T E R < / M e a s u r e N a m e > < D i s p l a y N a m e > I Z V R `E N J E   2 0 2 3   E U R   F I L T E R < / D i s p l a y N a m e > < V i s i b l e > F a l s e < / V i s i b l e > < / i t e m > < i t e m > < M e a s u r e N a m e > T E K U I   P L A N   2 0 2 4 . < / M e a s u r e N a m e > < D i s p l a y N a m e > T E K U I   P L A N   2 0 2 4 . < / D i s p l a y N a m e > < V i s i b l e > F a l s e < / V i s i b l e > < / i t e m > < i t e m > < M e a s u r e N a m e > T E K U I   P L A N   2 0 2 4 .   P r i j .   s r e d .   i z   P r e t h . < / M e a s u r e N a m e > < D i s p l a y N a m e > T E K U I   P L A N   2 0 2 4 .   P r i j .   s r e d .   i z   P r e t h . < / D i s p l a y N a m e > < V i s i b l e > F a l s e < / V i s i b l e > < / i t e m > < i t e m > < M e a s u r e N a m e > T E K U I   P L A N   2 0 2 4 .   P r i j .   s r e d .   u   S l j e d .   g o d . < / M e a s u r e N a m e > < D i s p l a y N a m e > T E K U I   P L A N   2 0 2 4 .   P r i j .   s r e d .   u   S l j e d .   g o d . < / D i s p l a y N a m e > < V i s i b l e > F a l s e < / V i s i b l e > < / i t e m > < i t e m > < M e a s u r e N a m e > T E K U I   P L A N   2 0 2 4   E U R   F I L T E R < / M e a s u r e N a m e > < D i s p l a y N a m e > T E K U I   P L A N   2 0 2 4   E U R   F I L T E R < / D i s p l a y N a m e > < V i s i b l e > F a l s e < / V i s i b l e > < / i t e m > < i t e m > < M e a s u r e N a m e > P L A N   Z A   2 0 2 5 < / M e a s u r e N a m e > < D i s p l a y N a m e > P L A N   Z A   2 0 2 5 < / D i s p l a y N a m e > < V i s i b l e > F a l s e < / V i s i b l e > < / i t e m > < i t e m > < M e a s u r e N a m e > P L A N   Z A   2 0 2 5   P r i j .   s r e d .   i z   P r e t h . < / M e a s u r e N a m e > < D i s p l a y N a m e > P L A N   Z A   2 0 2 5   P r i j .   s r e d .   i z   P r e t h . < / D i s p l a y N a m e > < V i s i b l e > F a l s e < / V i s i b l e > < / i t e m > < i t e m > < M e a s u r e N a m e > P L A N   Z A   2 0 2 5   P r i j .   s r e d .   u   S l j e d .   g o d . < / M e a s u r e N a m e > < D i s p l a y N a m e > P L A N   Z A   2 0 2 5   P r i j .   s r e d .   u   S l j e d .   g o d . < / D i s p l a y N a m e > < V i s i b l e > F a l s e < / V i s i b l e > < / i t e m > < i t e m > < M e a s u r e N a m e > P L A N   Z A   2 0 2 5   E U R   F I L T E R < / M e a s u r e N a m e > < D i s p l a y N a m e > P L A N   Z A   2 0 2 5   E U R   F I L T E R < / D i s p l a y N a m e > < V i s i b l e > F a l s e < / V i s i b l e > < / i t e m > < i t e m > < M e a s u r e N a m e > P R O J E K C I J A   Z A   2 0 2 6 < / M e a s u r e N a m e > < D i s p l a y N a m e > P R O J E K C I J A   Z A   2 0 2 6 < / D i s p l a y N a m e > < V i s i b l e > F a l s e < / V i s i b l e > < / i t e m > < i t e m > < M e a s u r e N a m e > P R O J E K C I J A   Z A   2 0 2 6   P r i j .   s r e d .   i z   P r e t h . < / M e a s u r e N a m e > < D i s p l a y N a m e > P R O J E K C I J A   Z A   2 0 2 6   P r i j .   s r e d .   i z   P r e t h . < / D i s p l a y N a m e > < V i s i b l e > F a l s e < / V i s i b l e > < / i t e m > < i t e m > < M e a s u r e N a m e > P R O J E K C I J A   Z A   2 0 2 6 .   P r i j .   s r e d .   u   S l j e d .   g o d . < / M e a s u r e N a m e > < D i s p l a y N a m e > P R O J E K C I J A   Z A   2 0 2 6 .   P r i j .   s r e d .   u   S l j e d .   g o d . < / D i s p l a y N a m e > < V i s i b l e > F a l s e < / V i s i b l e > < / i t e m > < i t e m > < M e a s u r e N a m e > P R O J E K C I J A   Z A   2 0 2 6 .   E U R   F I L T E R < / M e a s u r e N a m e > < D i s p l a y N a m e > P R O J E K C I J A   Z A   2 0 2 6 .   E U R   F I L T E R < / D i s p l a y N a m e > < V i s i b l e > F a l s e < / V i s i b l e > < / i t e m > < i t e m > < M e a s u r e N a m e > P R O J E K C I J A   Z A   2 0 2 7 .   E U R   F I L T E R < / M e a s u r e N a m e > < D i s p l a y N a m e > P R O J E K C I J A   Z A   2 0 2 7 .   E U R   F I L T E R < / D i s p l a y N a m e > < V i s i b l e > F a l s e < / V i s i b l e > < / i t e m > < i t e m > < M e a s u r e N a m e > P R O J E K C I J A   Z A   2 0 2 7 .   P r i j .   s r e d .   u   S l j e d .   g o d . < / M e a s u r e N a m e > < D i s p l a y N a m e > P R O J E K C I J A   Z A   2 0 2 7 .   P r i j .   s r e d .   u   S l j e d .   g o d . < / D i s p l a y N a m e > < V i s i b l e > F a l s e < / V i s i b l e > < / i t e m > < i t e m > < M e a s u r e N a m e > P R O J E K C I J A   Z A   2 0 2 7 .   P r i j .   s r e d .   i z   P r e t h . < / M e a s u r e N a m e > < D i s p l a y N a m e > P R O J E K C I J A   Z A   2 0 2 7 .   P r i j .   s r e d .   i z   P r e t h . < / D i s p l a y N a m e > < V i s i b l e > F a l s e < / V i s i b l e > < / i t e m > < i t e m > < M e a s u r e N a m e > P R O J E K C I J A   Z A   2 0 2 7 < / M e a s u r e N a m e > < D i s p l a y N a m e > P R O J E K C I J A   Z A   2 0 2 7 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9.xml>��< ? x m l   v e r s i o n = " 1 . 0 "   e n c o d i n g = " U T F - 1 6 " ? > < G e m i n i   x m l n s = " h t t p : / / g e m i n i / p i v o t c u s t o m i z a t i o n / 8 4 7 4 1 1 2 d - 5 5 5 1 - 4 d 5 7 - b 1 1 f - b e 2 5 7 f 9 2 e a 9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9 5 d b 9 7 c - 2 f e 1 - 4 3 c a - b 7 4 3 - 3 6 c 3 a 0 9 4 d 4 2 e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0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91.xml>��< ? x m l   v e r s i o n = " 1 . 0 "   e n c o d i n g = " U T F - 1 6 " ? > < G e m i n i   x m l n s = " h t t p : / / g e m i n i / p i v o t c u s t o m i z a t i o n / e 5 c 1 b 6 1 4 - d 4 7 3 - 4 3 d 7 - b 5 6 f - c f 3 2 2 0 b 1 e 4 8 4 " > < C u s t o m C o n t e n t > < ! [ C D A T A [ < ? x m l   v e r s i o n = " 1 . 0 "   e n c o d i n g = " u t f - 1 6 " ? > < S e t t i n g s > < C a l c u l a t e d F i e l d s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 2 0 2 3   E U R   9 2 1 1   P r i j .   s r e d .   i z   P r e t h . < / M e a s u r e N a m e > < D i s p l a y N a m e > P l a n   z a   2 0 2 3   E U R   9 2 1 1   P r i j .   s r e d .   i z   P r e t h . < / D i s p l a y N a m e > < V i s i b l e > F a l s e < / V i s i b l e > < / i t e m > < i t e m > < M e a s u r e N a m e > P l a n   z a   2 0 2 3   E U R   9 2 1 2   P r i j .   s r e d .   u   S l j e d .   g o d . < / M e a s u r e N a m e > < D i s p l a y N a m e > P l a n   z a   2 0 2 3   E U R   9 2 1 2   P r i j .   s r e d .   u   S l j e d .   g o d . 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 P l a n   z a   2 0 2 3   E U R   F I L T E R < / M e a s u r e N a m e > < D i s p l a y N a m e > P l a n   z a   2 0 2 3 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2.xml>��< ? x m l   v e r s i o n = " 1 . 0 "   e n c o d i n g = " U T F - 1 6 " ? > < G e m i n i   x m l n s = " h t t p : / / g e m i n i / p i v o t c u s t o m i z a t i o n / d 8 a e 8 1 e 3 - 8 2 5 2 - 4 f 0 3 - b b f 1 - 1 7 a c e d 5 a 5 3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3.xml>��< ? x m l   v e r s i o n = " 1 . 0 "   e n c o d i n g = " U T F - 1 6 " ? > < G e m i n i   x m l n s = " h t t p : / / g e m i n i / p i v o t c u s t o m i z a t i o n / C l i e n t W i n d o w X M L " > < C u s t o m C o n t e n t > < ! [ C D A T A [ B a z a Z a U p i t _ 0 9 4 d b d 0 b - e f a 6 - 4 3 1 2 - 9 9 f b - f b a 0 1 b 8 3 8 2 2 c ] ] > < / C u s t o m C o n t e n t > < / G e m i n i > 
</file>

<file path=customXml/item94.xml>��< ? x m l   v e r s i o n = " 1 . 0 "   e n c o d i n g = " U T F - 1 6 " ? > < G e m i n i   x m l n s = " h t t p : / / g e m i n i / p i v o t c u s t o m i z a t i o n / 9 c 9 d 4 6 2 6 - 3 2 5 6 - 4 a 8 b - b 7 3 f - b 9 1 e 3 8 6 d 6 0 1 5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6.xml>��< ? x m l   v e r s i o n = " 1 . 0 "   e n c o d i n g = " U T F - 1 6 " ? > < G e m i n i   x m l n s = " h t t p : / / g e m i n i / p i v o t c u s t o m i z a t i o n / d 9 f 9 b 3 7 6 - 2 f 3 f - 4 3 d e - b 7 b 2 - 1 c b 6 b f 3 2 a e 0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7.xml>��< ? x m l   v e r s i o n = " 1 . 0 "   e n c o d i n g = " U T F - 1 6 " ? > < G e m i n i   x m l n s = " h t t p : / / g e m i n i / p i v o t c u s t o m i z a t i o n / c f 0 b 8 d 7 a - 7 a 5 1 - 4 c 6 9 - b c 7 d - e b 2 f 4 3 b 4 6 2 b 3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< / M e a s u r e N a m e > < D i s p l a y N a m e > I n d e k s   ( I z v   0 1 . 0 1 - 3 0 . 0 6 . 2 0 2 3   /   I z v   0 1 . 0 1 - 3 0 . 0 6 . 2 0 2 2 )   P r i j .   s r e s .   u   S l j e d .   g o d . 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i t e m > < M e a s u r e N a m e > I z v r ae n j e   b e z   z a o k r u ~i v a n j a   0 1 . 0 1 - 3 0 . 0 6 . 2 0 2 2   E U R < / M e a s u r e N a m e > < D i s p l a y N a m e > I z v r ae n j e   b e z   z a o k r u ~i v a n j a   0 1 . 0 1 - 3 0 . 0 6 . 2 0 2 2   E U R < / D i s p l a y N a m e > < V i s i b l e > F a l s e < / V i s i b l e > < / i t e m > < i t e m > < M e a s u r e N a m e > I z v r ae n j e   b e z   z a o k r u ~i v a n j a   0 1 . 0 1 - 3 0 . 0 6 . 2 0 2 3 .   E U R < / M e a s u r e N a m e > < D i s p l a y N a m e > I z v r ae n j e   b e z   z a o k r u ~i v a n j a   0 1 . 0 1 - 3 0 . 0 6 . 2 0 2 3 .   E U R < / D i s p l a y N a m e > < V i s i b l e > F a l s e < / V i s i b l e > < / i t e m > < i t e m > < M e a s u r e N a m e > I z v r ae n j e   0 1 . 0 1 - 3 0 . 0 6 . 2 0 2 3   E U R < / M e a s u r e N a m e > < D i s p l a y N a m e > I z v r ae n j e   0 1 . 0 1 - 3 0 . 0 6 . 2 0 2 3   E U R < / D i s p l a y N a m e > < V i s i b l e > F a l s e < / V i s i b l e > < / i t e m > < i t e m > < M e a s u r e N a m e > S M A N J E N J E   2 0 2 3 < / M e a s u r e N a m e > < D i s p l a y N a m e > S M A N J E N J E   2 0 2 3 < / D i s p l a y N a m e > < V i s i b l e > F a l s e < / V i s i b l e > < / i t e m > < i t e m > < M e a s u r e N a m e > S M A N J E N J E   2 0 2 3   P r i j .   s r e d .   i z   P r e t h . < / M e a s u r e N a m e > < D i s p l a y N a m e > S M A N J E N J E   2 0 2 3   P r i j .   s r e d .   i z   P r e t h . < / D i s p l a y N a m e > < V i s i b l e > F a l s e < / V i s i b l e > < / i t e m > < i t e m > < M e a s u r e N a m e > S M A N J E N J E   2 0 2 3   P r i j .   s r e d .   u   S l j e d .   g o d . < / M e a s u r e N a m e > < D i s p l a y N a m e > S M A N J E N J E   2 0 2 3   P r i j .   s r e d .   u   S l j e d .   g o d . < / D i s p l a y N a m e > < V i s i b l e > F a l s e < / V i s i b l e > < / i t e m > < i t e m > < M e a s u r e N a m e > S M A N J E N J E   2 0 2 3   E U R   F I L T E R < / M e a s u r e N a m e > < D i s p l a y N a m e > S M A N J E N J E   2 0 2 3   E U R   F I L T E R < / D i s p l a y N a m e > < V i s i b l e > F a l s e < / V i s i b l e > < / i t e m > < i t e m > < M e a s u r e N a m e > P O V E A N J E   2 0 2 3 < / M e a s u r e N a m e > < D i s p l a y N a m e > P O V E A N J E   2 0 2 3 < / D i s p l a y N a m e > < V i s i b l e > F a l s e < / V i s i b l e > < / i t e m > < i t e m > < M e a s u r e N a m e > P O V E A N J E   2 0 2 3   P r i j .   s r e d .   i z   P r e t h . < / M e a s u r e N a m e > < D i s p l a y N a m e > P O V E A N J E   2 0 2 3   P r i j .   s r e d .   i z   P r e t h . < / D i s p l a y N a m e > < V i s i b l e > F a l s e < / V i s i b l e > < / i t e m > < i t e m > < M e a s u r e N a m e > P O V E A N J E   2 0 2 3   P r i j .   s r e d .   u   S l j e d .   g o d . < / M e a s u r e N a m e > < D i s p l a y N a m e > P O V E A N J E   2 0 2 3   P r i j .   s r e d .   u   S l j e d .   g o d . < / D i s p l a y N a m e > < V i s i b l e > F a l s e < / V i s i b l e > < / i t e m > < i t e m > < M e a s u r e N a m e > P O V E A N J E   2 0 2 3   E U R   F I L T E R < / M e a s u r e N a m e > < D i s p l a y N a m e > P O V E A N J E   2 0 2 3   E U R   F I L T E R < / D i s p l a y N a m e > < V i s i b l e > F a l s e < / V i s i b l e > < / i t e m > < i t e m > < M e a s u r e N a m e > U `T E D E   2 0 2 3 < / M e a s u r e N a m e > < D i s p l a y N a m e > U `T E D E   2 0 2 3 < / D i s p l a y N a m e > < V i s i b l e > F a l s e < / V i s i b l e > < / i t e m > < i t e m > < M e a s u r e N a m e > U `T E D E   2 0 2 3   P r i j .   s r e d .   i z   P r e t h . < / M e a s u r e N a m e > < D i s p l a y N a m e > U `T E D E   2 0 2 3   P r i j .   s r e d .   i z   P r e t h . < / D i s p l a y N a m e > < V i s i b l e > F a l s e < / V i s i b l e > < / i t e m > < i t e m > < M e a s u r e N a m e > U `T E D E   2 0 2 3   P r i j .   s r e d .   u   S l j e d .   g o d . < / M e a s u r e N a m e > < D i s p l a y N a m e > U `T E D E   2 0 2 3   P r i j .   s r e d .   u   S l j e d .   g o d . < / D i s p l a y N a m e > < V i s i b l e > F a l s e < / V i s i b l e > < / i t e m > < i t e m > < M e a s u r e N a m e > U `T E D E   2 0 2 3   E U R   F I L T E R < / M e a s u r e N a m e > < D i s p l a y N a m e > U `T E D E   2 0 2 3   E U R   F I L T E R < / D i s p l a y N a m e > < V i s i b l e > F a l s e < / V i s i b l e > < / i t e m > < i t e m > < M e a s u r e N a m e > N E D O S T A T N A   S R E D S T V A   2 0 2 3 < / M e a s u r e N a m e > < D i s p l a y N a m e > N E D O S T A T N A   S R E D S T V A   2 0 2 3 < / D i s p l a y N a m e > < V i s i b l e > F a l s e < / V i s i b l e > < / i t e m > < i t e m > < M e a s u r e N a m e > N E D O S T A T N A   S R E D S T V A   2 0 2 3   P r i j .   s r e d .   i z   P r e t h . < / M e a s u r e N a m e > < D i s p l a y N a m e > N E D O S T A T N A   S R E D S T V A   2 0 2 3   P r i j .   s r e d .   i z   P r e t h . < / D i s p l a y N a m e > < V i s i b l e > F a l s e < / V i s i b l e > < / i t e m > < i t e m > < M e a s u r e N a m e > N E D O S T A T N A   S R E D S T V A   2 0 2 3   P r i j .   s r e d .   u   S l j e d .   g o d . < / M e a s u r e N a m e > < D i s p l a y N a m e > N E D O S T A T N A   S R E D S T V A   2 0 2 3   P r i j .   s r e d .   u   S l j e d .   g o d . < / D i s p l a y N a m e > < V i s i b l e > F a l s e < / V i s i b l e > < / i t e m > < i t e m > < M e a s u r e N a m e > N E D O S T A T N A   S R E D S T V A   2 0 2 3   E U R   F I L T E R < / M e a s u r e N a m e > < D i s p l a y N a m e > N E D O S T A T N A   S R E D S T V A   2 0 2 3   E U R   F I L T E R < / D i s p l a y N a m e > < V i s i b l e > F a l s e < / V i s i b l e > < / i t e m > < i t e m > < M e a s u r e N a m e > N O V I   P L A N   2 0 2 3   E U R   F I L T E R < / M e a s u r e N a m e > < D i s p l a y N a m e > N O V I   P L A N   2 0 2 3   E U R   F I L T E R < / D i s p l a y N a m e > < V i s i b l e > F a l s e < / V i s i b l e > < / i t e m > < i t e m > < M e a s u r e N a m e > N O V I   P L A N   2 0 2 3   P r i j .   s r e d .   u   S l j e d .   g o d . < / M e a s u r e N a m e > < D i s p l a y N a m e > N O V I   P L A N   2 0 2 3   P r i j .   s r e d .   u   S l j e d .   g o d . < / D i s p l a y N a m e > < V i s i b l e > F a l s e < / V i s i b l e > < / i t e m > < i t e m > < M e a s u r e N a m e > N O V I   P L A N   2 0 2 3   P r i j .   s r e d .   i z   P r e t h . < / M e a s u r e N a m e > < D i s p l a y N a m e > N O V I   P L A N   2 0 2 3   P r i j .   s r e d .   i z   P r e t h . < / D i s p l a y N a m e > < V i s i b l e > F a l s e < / V i s i b l e > < / i t e m > < i t e m > < M e a s u r e N a m e > N O V I   P L A N   2 0 2 3 < / M e a s u r e N a m e > < D i s p l a y N a m e > N O V I   P L A N   2 0 2 3 < / D i s p l a y N a m e > < V i s i b l e > F a l s e < / V i s i b l e > < / i t e m > < i t e m > < M e a s u r e N a m e > I z v r ae n j e   z a   2 0 2 2   E U R < / M e a s u r e N a m e > < D i s p l a y N a m e > I z v r ae n j e   z a   2 0 2 2   E U R < / D i s p l a y N a m e > < V i s i b l e > F a l s e < / V i s i b l e > < / i t e m > < i t e m > < M e a s u r e N a m e > I z v r ae n j e   z a   2 0 2 2   E U R   9 2 1 1   P r i j .   s r e d .   i z   P r e t h . < / M e a s u r e N a m e > < D i s p l a y N a m e > I z v r ae n j e   z a   2 0 2 2   E U R   9 2 1 1   P r i j .   s r e d .   i z   P r e t h . < / D i s p l a y N a m e > < V i s i b l e > F a l s e < / V i s i b l e > < / i t e m > < i t e m > < M e a s u r e N a m e > I z v r ae n j e   z a   2 0 2 2   E U R   9 2 1 2   P r i j .   s r e d .   u   S l j e d .   g o d . < / M e a s u r e N a m e > < D i s p l a y N a m e > I z v r ae n j e   z a   2 0 2 2   E U R   9 2 1 2   P r i j .   s r e d .   u   S l j e d .   g o d . < / D i s p l a y N a m e > < V i s i b l e > F a l s e < / V i s i b l e > < / i t e m > < i t e m > < M e a s u r e N a m e > I z v r ae n j e   z a   2 0 2 2   E U R   F I L T E R < / M e a s u r e N a m e > < D i s p l a y N a m e > I z v r ae n j e   z a   2 0 2 2   E U R 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8.xml>��< ? x m l   v e r s i o n = " 1 . 0 "   e n c o d i n g = " U T F - 1 6 " ? > < G e m i n i   x m l n s = " h t t p : / / g e m i n i / p i v o t c u s t o m i z a t i o n / 1 e 6 2 5 f f 8 - 3 0 f b - 4 1 b 1 - 9 f 6 7 - 6 8 1 e d e 6 a a 3 1 9 " > < C u s t o m C o n t e n t > < ! [ C D A T A [ < ? x m l   v e r s i o n = " 1 . 0 "   e n c o d i n g = " u t f - 1 6 " ? > < S e t t i n g s > < C a l c u l a t e d F i e l d s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 P l a n   z a   2 0 2 4   E U R < / M e a s u r e N a m e > < D i s p l a y N a m e > P l a n   z a   2 0 2 4   E U R < / D i s p l a y N a m e > < V i s i b l e > F a l s e < / V i s i b l e > < / i t e m > < i t e m > < M e a s u r e N a m e > P r o j e k c i j a   z a   2 0 2 6   E U R < / M e a s u r e N a m e > < D i s p l a y N a m e > P r o j e k c i j a   z a   2 0 2 6   E U R < / D i s p l a y N a m e > < V i s i b l e > F a l s e < / V i s i b l e > < / i t e m > < i t e m > < M e a s u r e N a m e > P l a n   z a   2 0 2 4   E U R   9 2 1 1   P r i j .   s r e d .   i z   P r e t h . < / M e a s u r e N a m e > < D i s p l a y N a m e > P l a n   z a   2 0 2 4   E U R   9 2 1 1   P r i j .   s r e d .   i z   P r e t h . < / D i s p l a y N a m e > < V i s i b l e > F a l s e < / V i s i b l e > < / i t e m > < i t e m > < M e a s u r e N a m e > P l a n   z a   2 0 2 4   E U R   9 2 1 2   P r i j .   s r e d .   u   S l j e d .   g o d . < / M e a s u r e N a m e > < D i s p l a y N a m e > P l a n   z a   2 0 2 4   E U R   9 2 1 2   P r i j .   s r e d .   u   S l j e d .   g o d . < / D i s p l a y N a m e > < V i s i b l e > F a l s e < / V i s i b l e > < / i t e m > < i t e m > < M e a s u r e N a m e > P r o j e k c i j a   z a   2 0 2 6   E U R   9 2 1 1   P r i j .   s r e d .   i z   P r e t h . < / M e a s u r e N a m e > < D i s p l a y N a m e > P r o j e k c i j a   z a   2 0 2 6   E U R   9 2 1 1   P r i j .   s r e d .   i z   P r e t h . < / D i s p l a y N a m e > < V i s i b l e > F a l s e < / V i s i b l e > < / i t e m > < i t e m > < M e a s u r e N a m e > P r o j e k c i j a   z a   2 0 2 6   E U R   9 2 1 2   P r i j .   s r e d .   u   S l j e d .   g o d . < / M e a s u r e N a m e > < D i s p l a y N a m e > P r o j e k c i j a   z a   2 0 2 6   E U R   9 2 1 2   P r i j .   s r e d .   u   S l j e d .   g o d . < / D i s p l a y N a m e > < V i s i b l e > F a l s e < / V i s i b l e > < / i t e m > < i t e m > < M e a s u r e N a m e > P r o j e k c i j a   z a   2 0 2 5   E U R   9 2 1 1   P r i j .   s r e d .   i z   P r e t h . < / M e a s u r e N a m e > < D i s p l a y N a m e > P r o j e k c i j a   z a   2 0 2 5   E U R   9 2 1 1   P r i j .   s r e d .   i z   P r e t h . < / D i s p l a y N a m e > < V i s i b l e > F a l s e < / V i s i b l e > < / i t e m > < i t e m > < M e a s u r e N a m e > P r o j e k c i j a   z a   2 0 2 5   E U R   9 2 1 2   P r i j .   s r e d .   u   S l j e d .   g o d . < / M e a s u r e N a m e > < D i s p l a y N a m e > P r o j e k c i j a   z a   2 0 2 5   E U R   9 2 1 2   P r i j .   s r e d .   u   S l j e d .   g o d . < / D i s p l a y N a m e > < V i s i b l e > F a l s e < / V i s i b l e > < / i t e m > < i t e m > < M e a s u r e N a m e > P r o j e k c i j a   z a   2 0 2 5   E U R   F I L T E R < / M e a s u r e N a m e > < D i s p l a y N a m e > P r o j e k c i j a   z a   2 0 2 5   E U R   F I L T E R < / D i s p l a y N a m e > < V i s i b l e > F a l s e < / V i s i b l e > < / i t e m > < i t e m > < M e a s u r e N a m e > P r o j e k c i j a   z a   2 0 2 6   E U R   F I L T E R < / M e a s u r e N a m e > < D i s p l a y N a m e > P r o j e k c i j a   z a   2 0 2 6   E U R   F I L T E R < / D i s p l a y N a m e > < V i s i b l e > F a l s e < / V i s i b l e > < / i t e m > < i t e m > < M e a s u r e N a m e > P l a n   z a   2 0 2 4   E U R   F I L T E R < / M e a s u r e N a m e > < D i s p l a y N a m e > P l a n   z a   2 0 2 4   E U R   F I L T E R < / D i s p l a y N a m e > < V i s i b l e > F a l s e < / V i s i b l e > < / i t e m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 2 0 2 2   E U R   9 2 1 1   P r i j .   s r e d .   i z   P r e t h . < / M e a s u r e N a m e > < D i s p l a y N a m e > P l a n   z a   2 0 2 2   E U R   9 2 1 1   P r i j .   s r e d .   i z   P r e t h . < / D i s p l a y N a m e > < V i s i b l e > F a l s e < / V i s i b l e > < / i t e m > < i t e m > < M e a s u r e N a m e > P l a n   z a   2 0 2 2   E U R   9 2 1 2   P r i j .   s r e d .   u   S l j e d .   g o d . < / M e a s u r e N a m e > < D i s p l a y N a m e > P l a n   z a   2 0 2 2   E U R   9 2 1 2   P r i j .   s r e d .   u   S l j e d .   g o d . < / D i s p l a y N a m e > < V i s i b l e > F a l s e < / V i s i b l e > < / i t e m > < i t e m > < M e a s u r e N a m e > P l a n   z a   2 0 2 2   E U R   F I L T E R < / M e a s u r e N a m e > < D i s p l a y N a m e > P l a n   z a   2 0 2 2   E U R   F I L T E R < / D i s p l a y N a m e > < V i s i b l e > F a l s e < / V i s i b l e > < / i t e m > < i t e m > < M e a s u r e N a m e > I Z V O R N I   P l a n   z a   2 0 2 3   E U R < / M e a s u r e N a m e > < D i s p l a y N a m e > I Z V O R N I   P l a n   z a   2 0 2 3   E U R < / D i s p l a y N a m e > < V i s i b l e > F a l s e < / V i s i b l e > < / i t e m > < i t e m > < M e a s u r e N a m e > I Z V O R N I   P l a n   z a   2 0 2 3   E U R   9 2 1 1   P r i j .   s r e d .   i z   P r e t h . < / M e a s u r e N a m e > < D i s p l a y N a m e > I Z V O R N I   P l a n   z a   2 0 2 3   E U R   9 2 1 1   P r i j .   s r e d .   i z   P r e t h . < / D i s p l a y N a m e > < V i s i b l e > F a l s e < / V i s i b l e > < / i t e m > < i t e m > < M e a s u r e N a m e > I Z V O R N I   P l a n   z a   2 0 2 3   E U R   9 2 1 2   P r i j .   s r e d .   u   S l j e d .   g o d . < / M e a s u r e N a m e > < D i s p l a y N a m e > I Z V O R N I   P l a n   z a   2 0 2 3   E U R   9 2 1 2   P r i j .   s r e d .   u   S l j e d .   g o d . < / D i s p l a y N a m e > < V i s i b l e > F a l s e < / V i s i b l e > < / i t e m > < i t e m > < M e a s u r e N a m e > I Z V O R N I   P l a n   z a   2 0 2 3   E U R   F I L T E R < / M e a s u r e N a m e > < D i s p l a y N a m e > I Z V O R N I   P l a n   z a   2 0 2 3   E U R   F I L T E R < / D i s p l a y N a m e > < V i s i b l e > F a l s e < / V i s i b l e > < / i t e m > < i t e m > < M e a s u r e N a m e > I z v r ae n j e   0 1 . 0 1 - 3 0 . 0 6 . 2 0 2 2   E U R < / M e a s u r e N a m e > < D i s p l a y N a m e > I z v r ae n j e   0 1 . 0 1 - 3 0 . 0 6 . 2 0 2 2   E U R < / D i s p l a y N a m e > < V i s i b l e > F a l s e < / V i s i b l e > < / i t e m > < i t e m > < M e a s u r e N a m e > I z v r ae n j e   0 1 . 0 1 - 3 0 . 0 6 . 2 0 2 2   E U R   9 2 1 1   P r i j .   s r e d .   i z   P r e t h . < / M e a s u r e N a m e > < D i s p l a y N a m e > I z v r ae n j e   0 1 . 0 1 - 3 0 . 0 6 . 2 0 2 2   E U R   9 2 1 1   P r i j .   s r e d .   i z   P r e t h . < / D i s p l a y N a m e > < V i s i b l e > F a l s e < / V i s i b l e > < / i t e m > < i t e m > < M e a s u r e N a m e > I z v r ae n j e   0 1 . 0 1 - 3 0 . 0 6 . 2 0 2 2   E U R   9 2 1 2   P r i j .   s r e d .   u   S l j e d .   g o d . < / M e a s u r e N a m e > < D i s p l a y N a m e > I z v r ae n j e   0 1 . 0 1 - 3 0 . 0 6 . 2 0 2 2   E U R   9 2 1 2   P r i j .   s r e d .   u   S l j e d .   g o d . < / D i s p l a y N a m e > < V i s i b l e > F a l s e < / V i s i b l e > < / i t e m > < i t e m > < M e a s u r e N a m e > I z v r ae n j e   0 1 . 0 1 - 3 0 . 0 6 . 2 0 2 2   E U R   F I L T E R < / M e a s u r e N a m e > < D i s p l a y N a m e > I z v r ae n j e   0 1 . 0 1 - 3 0 . 0 6 . 2 0 2 2   E U R   F I L T E R < / D i s p l a y N a m e > < V i s i b l e > F a l s e < / V i s i b l e > < / i t e m > < i t e m > < M e a s u r e N a m e > I Z V O R N I / T E K U I   P l a n   z a   2 0 2 3 .   E U R < / M e a s u r e N a m e > < D i s p l a y N a m e > I Z V O R N I / T E K U I   P l a n   z a   2 0 2 3 .   E U R < / D i s p l a y N a m e > < V i s i b l e > F a l s e < / V i s i b l e > < / i t e m > < i t e m > < M e a s u r e N a m e > I Z V O R N I / T E K U I   P l a n   z a   2 0 2 3 .   E U R   9 2 1 1   P r i j .   s r e d .   i z   P r e t h . < / M e a s u r e N a m e > < D i s p l a y N a m e > I Z V O R N I / T E K U I   P l a n   z a   2 0 2 3 .   E U R   9 2 1 1   P r i j .   s r e d .   i z   P r e t h . < / D i s p l a y N a m e > < V i s i b l e > F a l s e < / V i s i b l e > < / i t e m > < i t e m > < M e a s u r e N a m e > I Z V O R N I / T E K U I   P l a n   z a   2 0 2 3 .   E U R   9 2 1 2   P r i j .   s r e d .   u   S l j e d .   g o d . < / M e a s u r e N a m e > < D i s p l a y N a m e > I Z V O R N I / T E K U I   P l a n   z a   2 0 2 3 .   E U R   9 2 1 2   P r i j .   s r e d .   u   S l j e d .   g o d . < / D i s p l a y N a m e > < V i s i b l e > F a l s e < / V i s i b l e > < / i t e m > < i t e m > < M e a s u r e N a m e > I Z V O R N I / T E K U I   P l a n   z a   2 0 2 3 .   E U R   F I L T E R < / M e a s u r e N a m e > < D i s p l a y N a m e > I Z V O R N I / T E K U I   P l a n   z a   2 0 2 3 .   E U R   F I L T E R < / D i s p l a y N a m e > < V i s i b l e > F a l s e < / V i s i b l e > < / i t e m > < i t e m > < M e a s u r e N a m e > I z v r ae n j e   0 1 . 0 1 - 3 0 . 0 6 . 2 0 2 3 .   E U R < / M e a s u r e N a m e > < D i s p l a y N a m e > I z v r ae n j e   0 1 . 0 1 - 3 0 . 0 6 . 2 0 2 3 .   E U R < / D i s p l a y N a m e > < V i s i b l e > F a l s e < / V i s i b l e > < / i t e m > < i t e m > < M e a s u r e N a m e > I z v r ae n j e   0 1 . 0 1 - 3 0 . 0 6 . 2 0 2 3 .   E U R   9 2 1 1   P r i j .   s r e d .   i z   P r e t h . < / M e a s u r e N a m e > < D i s p l a y N a m e > I z v r ae n j e   0 1 . 0 1 - 3 0 . 0 6 . 2 0 2 3 .   E U R   9 2 1 1   P r i j .   s r e d .   i z   P r e t h . < / D i s p l a y N a m e > < V i s i b l e > F a l s e < / V i s i b l e > < / i t e m > < i t e m > < M e a s u r e N a m e > I z v r ae n j e   0 1 . 0 1 - 3 0 . 0 6 . 2 0 2 3 .   E U R   9 2 1 2   P r i j .   s r e d .   u   S l j e d .   g o d . < / M e a s u r e N a m e > < D i s p l a y N a m e > I z v r ae n j e   0 1 . 0 1 - 3 0 . 0 6 . 2 0 2 3 .   E U R   9 2 1 2   P r i j .   s r e d .   u   S l j e d .   g o d . < / D i s p l a y N a m e > < V i s i b l e > F a l s e < / V i s i b l e > < / i t e m > < i t e m > < M e a s u r e N a m e > I z v r ae n j e   0 1 . 0 1 - 3 0 . 0 6 . 2 0 2 3 .   E U R   F I L T E R < / M e a s u r e N a m e > < D i s p l a y N a m e > I z v r ae n j e   0 1 . 0 1 - 3 0 . 0 6 . 2 0 2 3 .   E U R   F I L T E R < / D i s p l a y N a m e > < V i s i b l e > F a l s e < / V i s i b l e > < / i t e m > < i t e m > < M e a s u r e N a m e > I n d e k s   ( I z v   0 1 . 0 1 - 3 0 . 0 6 . 2 0 2 3   /   I z v   0 1 . 0 1 - 3 0 . 0 6 . 2 0 2 2 ) < / M e a s u r e N a m e > < D i s p l a y N a m e > I n d e k s   ( I z v   0 1 . 0 1 - 3 0 . 0 6 . 2 0 2 3   /   I z v   0 1 . 0 1 - 3 0 . 0 6 . 2 0 2 2 ) < / D i s p l a y N a m e > < V i s i b l e > F a l s e < / V i s i b l e > < / i t e m > < i t e m > < M e a s u r e N a m e > I n d e k s   ( I z v   0 1 . 0 1 - 3 0 . 0 6 . 2 0 2 3   /   I z v   0 1 . 0 1 - 3 0 . 0 6 . 2 0 2 2 )   P r i j .   s r e s .   i z   P r e t h . < / M e a s u r e N a m e > < D i s p l a y N a m e > I n d e k s   ( I z v   0 1 . 0 1 - 3 0 . 0 6 . 2 0 2 3   /   I z v   0 1 . 0 1 - 3 0 . 0 6 . 2 0 2 2 )   P r i j .   s r e s .   i z   P r e t h . < / D i s p l a y N a m e > < V i s i b l e > F a l s e < / V i s i b l e > < / i t e m > < i t e m > < M e a s u r e N a m e > I n d e k s   ( I z v   0 1 . 0 1 - 3 0 . 0 6 . 2 0 2 3   /   I z v   0 1 . 0 1 - 3 0 . 0 6 . 2 0 2 2 )   P r i j .   s r e s .   u   S l j e d .   g o d . . < / M e a s u r e N a m e > < D i s p l a y N a m e > I n d e k s   ( I z v   0 1 . 0 1 - 3 0 . 0 6 . 2 0 2 3   /   I z v   0 1 . 0 1 - 3 0 . 0 6 . 2 0 2 2 )   P r i j .   s r e s .   u   S l j e d .   g o d . . < / D i s p l a y N a m e > < V i s i b l e > F a l s e < / V i s i b l e > < / i t e m > < i t e m > < M e a s u r e N a m e > I n d e k s   ( I z v   0 1 . 0 1 - 3 0 . 0 6 . 2 0 2 3   /   I z v   0 1 . 0 1 - 3 0 . 0 6 . 2 0 2 2 )   F I L T E R < / M e a s u r e N a m e > < D i s p l a y N a m e > I n d e k s   ( I z v   0 1 . 0 1 - 3 0 . 0 6 . 2 0 2 3   /   I z v   0 1 . 0 1 - 3 0 . 0 6 . 2 0 2 2 )   F I L T E R < / D i s p l a y N a m e > < V i s i b l e > F a l s e < / V i s i b l e > < / i t e m > < i t e m > < M e a s u r e N a m e > I n d e k s   ( I z v   0 1 . 0 1 - 3 0 . 0 6 . 2 0 2 3   / I Z V O R N I   T E K U I   P L A N   z a   2 0 2 3 ) < / M e a s u r e N a m e > < D i s p l a y N a m e > I n d e k s   ( I z v   0 1 . 0 1 - 3 0 . 0 6 . 2 0 2 3   / I Z V O R N I   T E K U I   P L A N   z a   2 0 2 3 ) < / D i s p l a y N a m e > < V i s i b l e > F a l s e < / V i s i b l e > < / i t e m > < i t e m > < M e a s u r e N a m e > I n d e k s   ( I z v   0 1 . 0 1 - 3 0 . 0 6 . 2 0 2 3   /   I Z V O R N I   T E K U I   P L A N   z a   2 0 2 3 )   P r i j .   s r e d .   i z   P r e t h . < / M e a s u r e N a m e > < D i s p l a y N a m e > I n d e k s   ( I z v   0 1 . 0 1 - 3 0 . 0 6 . 2 0 2 3   /   I Z V O R N I   T E K U I   P L A N   z a   2 0 2 3 )   P r i j .   s r e d .   i z   P r e t h . < / D i s p l a y N a m e > < V i s i b l e > F a l s e < / V i s i b l e > < / i t e m > < i t e m > < M e a s u r e N a m e > I n d e k s   ( I z v   0 1 . 0 1 - 3 0 . 0 6 . 2 0 2 3   /   I Z V O R N I   T E K U I   P L A N   z a   2 0 2 3 )   P r i j .   s r e s .   u   S l j e d .   g o d . < / M e a s u r e N a m e > < D i s p l a y N a m e > I n d e k s   ( I z v   0 1 . 0 1 - 3 0 . 0 6 . 2 0 2 3   /   I Z V O R N I   T E K U I   P L A N   z a   2 0 2 3 )   P r i j .   s r e s .   u   S l j e d .   g o d . < / D i s p l a y N a m e > < V i s i b l e > F a l s e < / V i s i b l e > < / i t e m > < i t e m > < M e a s u r e N a m e > I n d e k s   ( I z v   0 1 . 0 1 - 3 0 . 0 6 . 2 0 2 3   /   I Z V O R N I   T E K U I   P L A N   z a   2 0 2 3 )   F I L T E R < / M e a s u r e N a m e > < D i s p l a y N a m e > I n d e k s   ( I z v   0 1 . 0 1 - 3 0 . 0 6 . 2 0 2 3   /   I Z V O R N I   T E K U I   P L A N   z a   2 0 2 3 )   F I L T E R 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9.xml>��< ? x m l   v e r s i o n = " 1 . 0 "   e n c o d i n g = " U T F - 1 6 " ? > < G e m i n i   x m l n s = " h t t p : / / g e m i n i / p i v o t c u s t o m i z a t i o n / T a b l e O r d e r " > < C u s t o m C o n t e n t > < ! [ C D A T A [ B a z a Z a U p i t _ 0 9 4 d b d 0 b - e f a 6 - 4 3 1 2 - 9 9 f b - f b a 0 1 b 8 3 8 2 2 c ] ] > < / C u s t o m C o n t e n t > < / G e m i n i > 
</file>

<file path=customXml/itemProps1.xml><?xml version="1.0" encoding="utf-8"?>
<ds:datastoreItem xmlns:ds="http://schemas.openxmlformats.org/officeDocument/2006/customXml" ds:itemID="{7387FF4C-1853-42C6-9106-4E364BAEEF46}">
  <ds:schemaRefs/>
</ds:datastoreItem>
</file>

<file path=customXml/itemProps10.xml><?xml version="1.0" encoding="utf-8"?>
<ds:datastoreItem xmlns:ds="http://schemas.openxmlformats.org/officeDocument/2006/customXml" ds:itemID="{7946C93F-F048-4984-B85A-C40EBB35E8C8}">
  <ds:schemaRefs/>
</ds:datastoreItem>
</file>

<file path=customXml/itemProps100.xml><?xml version="1.0" encoding="utf-8"?>
<ds:datastoreItem xmlns:ds="http://schemas.openxmlformats.org/officeDocument/2006/customXml" ds:itemID="{2FC07107-E80D-4040-B246-60067698999D}">
  <ds:schemaRefs/>
</ds:datastoreItem>
</file>

<file path=customXml/itemProps101.xml><?xml version="1.0" encoding="utf-8"?>
<ds:datastoreItem xmlns:ds="http://schemas.openxmlformats.org/officeDocument/2006/customXml" ds:itemID="{A911C3B9-BE6E-4C9E-BBD6-88A3406A7731}">
  <ds:schemaRefs/>
</ds:datastoreItem>
</file>

<file path=customXml/itemProps102.xml><?xml version="1.0" encoding="utf-8"?>
<ds:datastoreItem xmlns:ds="http://schemas.openxmlformats.org/officeDocument/2006/customXml" ds:itemID="{8412D9CC-413E-4278-83C7-0014448D25D7}">
  <ds:schemaRefs/>
</ds:datastoreItem>
</file>

<file path=customXml/itemProps103.xml><?xml version="1.0" encoding="utf-8"?>
<ds:datastoreItem xmlns:ds="http://schemas.openxmlformats.org/officeDocument/2006/customXml" ds:itemID="{EFB0877C-FB79-4A08-892C-59FD4953043C}">
  <ds:schemaRefs/>
</ds:datastoreItem>
</file>

<file path=customXml/itemProps104.xml><?xml version="1.0" encoding="utf-8"?>
<ds:datastoreItem xmlns:ds="http://schemas.openxmlformats.org/officeDocument/2006/customXml" ds:itemID="{2C4CF485-8FE6-45E8-9713-56159808AA07}">
  <ds:schemaRefs/>
</ds:datastoreItem>
</file>

<file path=customXml/itemProps105.xml><?xml version="1.0" encoding="utf-8"?>
<ds:datastoreItem xmlns:ds="http://schemas.openxmlformats.org/officeDocument/2006/customXml" ds:itemID="{A3B59217-6CA9-42C6-B4BE-83A205A28D23}">
  <ds:schemaRefs/>
</ds:datastoreItem>
</file>

<file path=customXml/itemProps106.xml><?xml version="1.0" encoding="utf-8"?>
<ds:datastoreItem xmlns:ds="http://schemas.openxmlformats.org/officeDocument/2006/customXml" ds:itemID="{D9431CEC-DBF8-4BAB-8C83-E56C4DF122B0}">
  <ds:schemaRefs/>
</ds:datastoreItem>
</file>

<file path=customXml/itemProps107.xml><?xml version="1.0" encoding="utf-8"?>
<ds:datastoreItem xmlns:ds="http://schemas.openxmlformats.org/officeDocument/2006/customXml" ds:itemID="{8064AB02-45C8-4240-B2E9-D3E805E0FFBA}">
  <ds:schemaRefs/>
</ds:datastoreItem>
</file>

<file path=customXml/itemProps108.xml><?xml version="1.0" encoding="utf-8"?>
<ds:datastoreItem xmlns:ds="http://schemas.openxmlformats.org/officeDocument/2006/customXml" ds:itemID="{F73272A2-E477-4569-B481-0AD0792A3BEF}">
  <ds:schemaRefs/>
</ds:datastoreItem>
</file>

<file path=customXml/itemProps109.xml><?xml version="1.0" encoding="utf-8"?>
<ds:datastoreItem xmlns:ds="http://schemas.openxmlformats.org/officeDocument/2006/customXml" ds:itemID="{F814D5ED-DDD6-451F-9D1B-EF2323C905D7}">
  <ds:schemaRefs/>
</ds:datastoreItem>
</file>

<file path=customXml/itemProps11.xml><?xml version="1.0" encoding="utf-8"?>
<ds:datastoreItem xmlns:ds="http://schemas.openxmlformats.org/officeDocument/2006/customXml" ds:itemID="{B3166C41-9A66-441C-933E-14BF4C82A9D7}">
  <ds:schemaRefs/>
</ds:datastoreItem>
</file>

<file path=customXml/itemProps110.xml><?xml version="1.0" encoding="utf-8"?>
<ds:datastoreItem xmlns:ds="http://schemas.openxmlformats.org/officeDocument/2006/customXml" ds:itemID="{507C6CF1-3FA2-429E-A1FA-D04AF4661AFF}">
  <ds:schemaRefs/>
</ds:datastoreItem>
</file>

<file path=customXml/itemProps111.xml><?xml version="1.0" encoding="utf-8"?>
<ds:datastoreItem xmlns:ds="http://schemas.openxmlformats.org/officeDocument/2006/customXml" ds:itemID="{0D9EC595-BC0C-4E5B-9CA7-7BFEF74065C3}">
  <ds:schemaRefs>
    <ds:schemaRef ds:uri="http://schemas.microsoft.com/DataMashup"/>
  </ds:schemaRefs>
</ds:datastoreItem>
</file>

<file path=customXml/itemProps112.xml><?xml version="1.0" encoding="utf-8"?>
<ds:datastoreItem xmlns:ds="http://schemas.openxmlformats.org/officeDocument/2006/customXml" ds:itemID="{5C0739C8-EC79-4B54-A455-3FD2917CA6A8}">
  <ds:schemaRefs/>
</ds:datastoreItem>
</file>

<file path=customXml/itemProps113.xml><?xml version="1.0" encoding="utf-8"?>
<ds:datastoreItem xmlns:ds="http://schemas.openxmlformats.org/officeDocument/2006/customXml" ds:itemID="{C60FA1C4-C629-4DAA-B8BC-6734D7CEF98B}">
  <ds:schemaRefs/>
</ds:datastoreItem>
</file>

<file path=customXml/itemProps114.xml><?xml version="1.0" encoding="utf-8"?>
<ds:datastoreItem xmlns:ds="http://schemas.openxmlformats.org/officeDocument/2006/customXml" ds:itemID="{86F7953B-EFD8-4CDF-A57F-43C007DEA2FA}">
  <ds:schemaRefs/>
</ds:datastoreItem>
</file>

<file path=customXml/itemProps12.xml><?xml version="1.0" encoding="utf-8"?>
<ds:datastoreItem xmlns:ds="http://schemas.openxmlformats.org/officeDocument/2006/customXml" ds:itemID="{90E81F8D-6A57-4A2B-8D08-26AAA7B930B2}">
  <ds:schemaRefs/>
</ds:datastoreItem>
</file>

<file path=customXml/itemProps13.xml><?xml version="1.0" encoding="utf-8"?>
<ds:datastoreItem xmlns:ds="http://schemas.openxmlformats.org/officeDocument/2006/customXml" ds:itemID="{10115476-C373-4002-B47A-AEBC363E8041}">
  <ds:schemaRefs/>
</ds:datastoreItem>
</file>

<file path=customXml/itemProps14.xml><?xml version="1.0" encoding="utf-8"?>
<ds:datastoreItem xmlns:ds="http://schemas.openxmlformats.org/officeDocument/2006/customXml" ds:itemID="{B6BCD2AD-014F-4D16-9421-D14C6833C166}">
  <ds:schemaRefs/>
</ds:datastoreItem>
</file>

<file path=customXml/itemProps15.xml><?xml version="1.0" encoding="utf-8"?>
<ds:datastoreItem xmlns:ds="http://schemas.openxmlformats.org/officeDocument/2006/customXml" ds:itemID="{21E3D564-6F16-4DEB-9029-BA4E1D5263FF}">
  <ds:schemaRefs/>
</ds:datastoreItem>
</file>

<file path=customXml/itemProps16.xml><?xml version="1.0" encoding="utf-8"?>
<ds:datastoreItem xmlns:ds="http://schemas.openxmlformats.org/officeDocument/2006/customXml" ds:itemID="{9A8F3772-F0FF-4D49-8E86-B926265CBAD9}">
  <ds:schemaRefs/>
</ds:datastoreItem>
</file>

<file path=customXml/itemProps17.xml><?xml version="1.0" encoding="utf-8"?>
<ds:datastoreItem xmlns:ds="http://schemas.openxmlformats.org/officeDocument/2006/customXml" ds:itemID="{AAB56483-7019-4C8E-ABA9-AF852E76079F}">
  <ds:schemaRefs/>
</ds:datastoreItem>
</file>

<file path=customXml/itemProps18.xml><?xml version="1.0" encoding="utf-8"?>
<ds:datastoreItem xmlns:ds="http://schemas.openxmlformats.org/officeDocument/2006/customXml" ds:itemID="{498797DB-AA78-41C0-A7D9-15ADA014E040}">
  <ds:schemaRefs/>
</ds:datastoreItem>
</file>

<file path=customXml/itemProps19.xml><?xml version="1.0" encoding="utf-8"?>
<ds:datastoreItem xmlns:ds="http://schemas.openxmlformats.org/officeDocument/2006/customXml" ds:itemID="{A7D6FB89-2D81-4F1C-9843-4D724CD6BE32}">
  <ds:schemaRefs/>
</ds:datastoreItem>
</file>

<file path=customXml/itemProps2.xml><?xml version="1.0" encoding="utf-8"?>
<ds:datastoreItem xmlns:ds="http://schemas.openxmlformats.org/officeDocument/2006/customXml" ds:itemID="{8B31E970-DAB2-4FBA-9151-240F96A203DB}">
  <ds:schemaRefs/>
</ds:datastoreItem>
</file>

<file path=customXml/itemProps20.xml><?xml version="1.0" encoding="utf-8"?>
<ds:datastoreItem xmlns:ds="http://schemas.openxmlformats.org/officeDocument/2006/customXml" ds:itemID="{91ED66A8-E545-4BBB-A75F-78510816E998}">
  <ds:schemaRefs/>
</ds:datastoreItem>
</file>

<file path=customXml/itemProps21.xml><?xml version="1.0" encoding="utf-8"?>
<ds:datastoreItem xmlns:ds="http://schemas.openxmlformats.org/officeDocument/2006/customXml" ds:itemID="{DAB9F48F-BC13-4D61-9651-55AEE87E6393}">
  <ds:schemaRefs/>
</ds:datastoreItem>
</file>

<file path=customXml/itemProps22.xml><?xml version="1.0" encoding="utf-8"?>
<ds:datastoreItem xmlns:ds="http://schemas.openxmlformats.org/officeDocument/2006/customXml" ds:itemID="{76C37186-28F8-4978-B0E8-97ED62F5468E}">
  <ds:schemaRefs/>
</ds:datastoreItem>
</file>

<file path=customXml/itemProps23.xml><?xml version="1.0" encoding="utf-8"?>
<ds:datastoreItem xmlns:ds="http://schemas.openxmlformats.org/officeDocument/2006/customXml" ds:itemID="{64DBCE53-EC72-47D6-86C1-8FCE12AA2534}">
  <ds:schemaRefs/>
</ds:datastoreItem>
</file>

<file path=customXml/itemProps24.xml><?xml version="1.0" encoding="utf-8"?>
<ds:datastoreItem xmlns:ds="http://schemas.openxmlformats.org/officeDocument/2006/customXml" ds:itemID="{BC65FCF4-28B9-48D2-9B24-CE615281C5F2}">
  <ds:schemaRefs/>
</ds:datastoreItem>
</file>

<file path=customXml/itemProps25.xml><?xml version="1.0" encoding="utf-8"?>
<ds:datastoreItem xmlns:ds="http://schemas.openxmlformats.org/officeDocument/2006/customXml" ds:itemID="{93D92DFE-516D-4D73-822D-89368A419675}">
  <ds:schemaRefs/>
</ds:datastoreItem>
</file>

<file path=customXml/itemProps26.xml><?xml version="1.0" encoding="utf-8"?>
<ds:datastoreItem xmlns:ds="http://schemas.openxmlformats.org/officeDocument/2006/customXml" ds:itemID="{07EEAC4E-421A-4156-8790-2DA49B7261B9}">
  <ds:schemaRefs/>
</ds:datastoreItem>
</file>

<file path=customXml/itemProps27.xml><?xml version="1.0" encoding="utf-8"?>
<ds:datastoreItem xmlns:ds="http://schemas.openxmlformats.org/officeDocument/2006/customXml" ds:itemID="{2A4DAE70-F18D-4498-B564-D34F0BD50E74}">
  <ds:schemaRefs/>
</ds:datastoreItem>
</file>

<file path=customXml/itemProps28.xml><?xml version="1.0" encoding="utf-8"?>
<ds:datastoreItem xmlns:ds="http://schemas.openxmlformats.org/officeDocument/2006/customXml" ds:itemID="{065B8F5A-9411-493F-BF01-8A5C0152A3CF}">
  <ds:schemaRefs/>
</ds:datastoreItem>
</file>

<file path=customXml/itemProps29.xml><?xml version="1.0" encoding="utf-8"?>
<ds:datastoreItem xmlns:ds="http://schemas.openxmlformats.org/officeDocument/2006/customXml" ds:itemID="{AC807A50-9195-407B-A001-2DF5985629B7}">
  <ds:schemaRefs/>
</ds:datastoreItem>
</file>

<file path=customXml/itemProps3.xml><?xml version="1.0" encoding="utf-8"?>
<ds:datastoreItem xmlns:ds="http://schemas.openxmlformats.org/officeDocument/2006/customXml" ds:itemID="{21245A6F-D4AE-4E7F-831F-12A2E53FE944}">
  <ds:schemaRefs/>
</ds:datastoreItem>
</file>

<file path=customXml/itemProps30.xml><?xml version="1.0" encoding="utf-8"?>
<ds:datastoreItem xmlns:ds="http://schemas.openxmlformats.org/officeDocument/2006/customXml" ds:itemID="{52E5B1F2-53BC-4D72-8C66-9C6305F337E3}">
  <ds:schemaRefs/>
</ds:datastoreItem>
</file>

<file path=customXml/itemProps31.xml><?xml version="1.0" encoding="utf-8"?>
<ds:datastoreItem xmlns:ds="http://schemas.openxmlformats.org/officeDocument/2006/customXml" ds:itemID="{B1E06184-ADA0-467D-9095-05B1D782A296}">
  <ds:schemaRefs/>
</ds:datastoreItem>
</file>

<file path=customXml/itemProps32.xml><?xml version="1.0" encoding="utf-8"?>
<ds:datastoreItem xmlns:ds="http://schemas.openxmlformats.org/officeDocument/2006/customXml" ds:itemID="{999EB640-7C50-4636-ADCC-16EDF7DD2497}">
  <ds:schemaRefs/>
</ds:datastoreItem>
</file>

<file path=customXml/itemProps33.xml><?xml version="1.0" encoding="utf-8"?>
<ds:datastoreItem xmlns:ds="http://schemas.openxmlformats.org/officeDocument/2006/customXml" ds:itemID="{FEA54DD5-0A78-431B-A88C-938457C8DAEC}">
  <ds:schemaRefs/>
</ds:datastoreItem>
</file>

<file path=customXml/itemProps34.xml><?xml version="1.0" encoding="utf-8"?>
<ds:datastoreItem xmlns:ds="http://schemas.openxmlformats.org/officeDocument/2006/customXml" ds:itemID="{D08BE4C5-0F38-4927-886F-F31BA63CF64A}">
  <ds:schemaRefs/>
</ds:datastoreItem>
</file>

<file path=customXml/itemProps35.xml><?xml version="1.0" encoding="utf-8"?>
<ds:datastoreItem xmlns:ds="http://schemas.openxmlformats.org/officeDocument/2006/customXml" ds:itemID="{0697B8C9-0FDD-4877-BBCA-C13B822DFB29}">
  <ds:schemaRefs/>
</ds:datastoreItem>
</file>

<file path=customXml/itemProps36.xml><?xml version="1.0" encoding="utf-8"?>
<ds:datastoreItem xmlns:ds="http://schemas.openxmlformats.org/officeDocument/2006/customXml" ds:itemID="{3A7D1AE6-89EE-4E05-91B7-543E0C6C36E6}">
  <ds:schemaRefs/>
</ds:datastoreItem>
</file>

<file path=customXml/itemProps37.xml><?xml version="1.0" encoding="utf-8"?>
<ds:datastoreItem xmlns:ds="http://schemas.openxmlformats.org/officeDocument/2006/customXml" ds:itemID="{DED11A3D-3A81-4F2F-BEEB-C1A2947FEEC2}">
  <ds:schemaRefs/>
</ds:datastoreItem>
</file>

<file path=customXml/itemProps38.xml><?xml version="1.0" encoding="utf-8"?>
<ds:datastoreItem xmlns:ds="http://schemas.openxmlformats.org/officeDocument/2006/customXml" ds:itemID="{EAEFAE20-9228-4E1D-9384-5BCB4DACB345}">
  <ds:schemaRefs/>
</ds:datastoreItem>
</file>

<file path=customXml/itemProps39.xml><?xml version="1.0" encoding="utf-8"?>
<ds:datastoreItem xmlns:ds="http://schemas.openxmlformats.org/officeDocument/2006/customXml" ds:itemID="{E999E80D-68E7-4B5B-82E9-54CF97E234B0}">
  <ds:schemaRefs/>
</ds:datastoreItem>
</file>

<file path=customXml/itemProps4.xml><?xml version="1.0" encoding="utf-8"?>
<ds:datastoreItem xmlns:ds="http://schemas.openxmlformats.org/officeDocument/2006/customXml" ds:itemID="{A84CD406-8DB9-4C62-AEF4-8D4C096217C4}">
  <ds:schemaRefs/>
</ds:datastoreItem>
</file>

<file path=customXml/itemProps40.xml><?xml version="1.0" encoding="utf-8"?>
<ds:datastoreItem xmlns:ds="http://schemas.openxmlformats.org/officeDocument/2006/customXml" ds:itemID="{DDA3276D-F339-412F-B1BE-B80F524279C1}">
  <ds:schemaRefs/>
</ds:datastoreItem>
</file>

<file path=customXml/itemProps41.xml><?xml version="1.0" encoding="utf-8"?>
<ds:datastoreItem xmlns:ds="http://schemas.openxmlformats.org/officeDocument/2006/customXml" ds:itemID="{D88DBAE5-F9BE-43A9-A08E-C6E98715E3BE}">
  <ds:schemaRefs/>
</ds:datastoreItem>
</file>

<file path=customXml/itemProps42.xml><?xml version="1.0" encoding="utf-8"?>
<ds:datastoreItem xmlns:ds="http://schemas.openxmlformats.org/officeDocument/2006/customXml" ds:itemID="{98570D62-464D-4E92-ABF5-E06096D65A94}">
  <ds:schemaRefs/>
</ds:datastoreItem>
</file>

<file path=customXml/itemProps43.xml><?xml version="1.0" encoding="utf-8"?>
<ds:datastoreItem xmlns:ds="http://schemas.openxmlformats.org/officeDocument/2006/customXml" ds:itemID="{2D76D918-5444-465D-8B96-170E39F315BD}">
  <ds:schemaRefs/>
</ds:datastoreItem>
</file>

<file path=customXml/itemProps44.xml><?xml version="1.0" encoding="utf-8"?>
<ds:datastoreItem xmlns:ds="http://schemas.openxmlformats.org/officeDocument/2006/customXml" ds:itemID="{C77D6CE1-F47A-4AB8-96D9-FD7F9D9C34C5}">
  <ds:schemaRefs/>
</ds:datastoreItem>
</file>

<file path=customXml/itemProps45.xml><?xml version="1.0" encoding="utf-8"?>
<ds:datastoreItem xmlns:ds="http://schemas.openxmlformats.org/officeDocument/2006/customXml" ds:itemID="{1A7AB2FD-8093-46AB-B2F4-ED0D0C1FFE01}">
  <ds:schemaRefs/>
</ds:datastoreItem>
</file>

<file path=customXml/itemProps46.xml><?xml version="1.0" encoding="utf-8"?>
<ds:datastoreItem xmlns:ds="http://schemas.openxmlformats.org/officeDocument/2006/customXml" ds:itemID="{F98DA07B-D8C8-4BB7-AB3B-25321B270EB1}">
  <ds:schemaRefs/>
</ds:datastoreItem>
</file>

<file path=customXml/itemProps47.xml><?xml version="1.0" encoding="utf-8"?>
<ds:datastoreItem xmlns:ds="http://schemas.openxmlformats.org/officeDocument/2006/customXml" ds:itemID="{FB66B09F-0CC2-4D6B-907B-7FD8D2408521}">
  <ds:schemaRefs/>
</ds:datastoreItem>
</file>

<file path=customXml/itemProps48.xml><?xml version="1.0" encoding="utf-8"?>
<ds:datastoreItem xmlns:ds="http://schemas.openxmlformats.org/officeDocument/2006/customXml" ds:itemID="{09BC78FF-D331-4CB3-A30E-43AAB946ECA0}">
  <ds:schemaRefs/>
</ds:datastoreItem>
</file>

<file path=customXml/itemProps49.xml><?xml version="1.0" encoding="utf-8"?>
<ds:datastoreItem xmlns:ds="http://schemas.openxmlformats.org/officeDocument/2006/customXml" ds:itemID="{04D286F2-D706-4E1D-8A15-6E7142AA1E0A}">
  <ds:schemaRefs/>
</ds:datastoreItem>
</file>

<file path=customXml/itemProps5.xml><?xml version="1.0" encoding="utf-8"?>
<ds:datastoreItem xmlns:ds="http://schemas.openxmlformats.org/officeDocument/2006/customXml" ds:itemID="{D27031D8-5C70-4C39-BFE4-092766ADE8EE}">
  <ds:schemaRefs/>
</ds:datastoreItem>
</file>

<file path=customXml/itemProps50.xml><?xml version="1.0" encoding="utf-8"?>
<ds:datastoreItem xmlns:ds="http://schemas.openxmlformats.org/officeDocument/2006/customXml" ds:itemID="{1446EC42-1CF0-45E3-B0B0-421DA51C6131}">
  <ds:schemaRefs/>
</ds:datastoreItem>
</file>

<file path=customXml/itemProps51.xml><?xml version="1.0" encoding="utf-8"?>
<ds:datastoreItem xmlns:ds="http://schemas.openxmlformats.org/officeDocument/2006/customXml" ds:itemID="{2A4ECDF4-6FA7-45B8-9598-693DC024CBF7}">
  <ds:schemaRefs/>
</ds:datastoreItem>
</file>

<file path=customXml/itemProps52.xml><?xml version="1.0" encoding="utf-8"?>
<ds:datastoreItem xmlns:ds="http://schemas.openxmlformats.org/officeDocument/2006/customXml" ds:itemID="{5A1B29A6-06D6-4A79-9047-A142F3FC238E}">
  <ds:schemaRefs/>
</ds:datastoreItem>
</file>

<file path=customXml/itemProps53.xml><?xml version="1.0" encoding="utf-8"?>
<ds:datastoreItem xmlns:ds="http://schemas.openxmlformats.org/officeDocument/2006/customXml" ds:itemID="{8E4994BB-833B-46D8-9BD0-8CE114B53DE6}">
  <ds:schemaRefs/>
</ds:datastoreItem>
</file>

<file path=customXml/itemProps54.xml><?xml version="1.0" encoding="utf-8"?>
<ds:datastoreItem xmlns:ds="http://schemas.openxmlformats.org/officeDocument/2006/customXml" ds:itemID="{CB750797-90D5-403A-A9F8-BC00198D13FD}">
  <ds:schemaRefs/>
</ds:datastoreItem>
</file>

<file path=customXml/itemProps55.xml><?xml version="1.0" encoding="utf-8"?>
<ds:datastoreItem xmlns:ds="http://schemas.openxmlformats.org/officeDocument/2006/customXml" ds:itemID="{B013A181-D5BE-49FB-852E-DEAABBA59DF9}">
  <ds:schemaRefs/>
</ds:datastoreItem>
</file>

<file path=customXml/itemProps56.xml><?xml version="1.0" encoding="utf-8"?>
<ds:datastoreItem xmlns:ds="http://schemas.openxmlformats.org/officeDocument/2006/customXml" ds:itemID="{3CBE885E-A5B2-40C7-B967-386A8A5F9564}">
  <ds:schemaRefs/>
</ds:datastoreItem>
</file>

<file path=customXml/itemProps57.xml><?xml version="1.0" encoding="utf-8"?>
<ds:datastoreItem xmlns:ds="http://schemas.openxmlformats.org/officeDocument/2006/customXml" ds:itemID="{24EE5608-7C68-4964-985C-8D814486BFEB}">
  <ds:schemaRefs/>
</ds:datastoreItem>
</file>

<file path=customXml/itemProps58.xml><?xml version="1.0" encoding="utf-8"?>
<ds:datastoreItem xmlns:ds="http://schemas.openxmlformats.org/officeDocument/2006/customXml" ds:itemID="{68608961-66B1-4E35-834D-D9C105137270}">
  <ds:schemaRefs/>
</ds:datastoreItem>
</file>

<file path=customXml/itemProps59.xml><?xml version="1.0" encoding="utf-8"?>
<ds:datastoreItem xmlns:ds="http://schemas.openxmlformats.org/officeDocument/2006/customXml" ds:itemID="{3C5D2A81-33FF-436C-BC09-152985660D72}">
  <ds:schemaRefs/>
</ds:datastoreItem>
</file>

<file path=customXml/itemProps6.xml><?xml version="1.0" encoding="utf-8"?>
<ds:datastoreItem xmlns:ds="http://schemas.openxmlformats.org/officeDocument/2006/customXml" ds:itemID="{5CE591ED-BF86-46DE-A88E-E5773565968A}">
  <ds:schemaRefs/>
</ds:datastoreItem>
</file>

<file path=customXml/itemProps60.xml><?xml version="1.0" encoding="utf-8"?>
<ds:datastoreItem xmlns:ds="http://schemas.openxmlformats.org/officeDocument/2006/customXml" ds:itemID="{10CEF4D1-7B29-4AA1-A8C9-202DFE3D2197}">
  <ds:schemaRefs/>
</ds:datastoreItem>
</file>

<file path=customXml/itemProps61.xml><?xml version="1.0" encoding="utf-8"?>
<ds:datastoreItem xmlns:ds="http://schemas.openxmlformats.org/officeDocument/2006/customXml" ds:itemID="{AD0E0CEC-3920-4E64-9A12-A6EC10C1F847}">
  <ds:schemaRefs/>
</ds:datastoreItem>
</file>

<file path=customXml/itemProps62.xml><?xml version="1.0" encoding="utf-8"?>
<ds:datastoreItem xmlns:ds="http://schemas.openxmlformats.org/officeDocument/2006/customXml" ds:itemID="{A06624C7-D52B-4769-96C2-5C3804CB1049}">
  <ds:schemaRefs/>
</ds:datastoreItem>
</file>

<file path=customXml/itemProps63.xml><?xml version="1.0" encoding="utf-8"?>
<ds:datastoreItem xmlns:ds="http://schemas.openxmlformats.org/officeDocument/2006/customXml" ds:itemID="{EBD425E4-AED8-4359-9697-249056D98F4E}">
  <ds:schemaRefs/>
</ds:datastoreItem>
</file>

<file path=customXml/itemProps64.xml><?xml version="1.0" encoding="utf-8"?>
<ds:datastoreItem xmlns:ds="http://schemas.openxmlformats.org/officeDocument/2006/customXml" ds:itemID="{3438BB99-686F-4B4A-B461-FDAA0AE45671}">
  <ds:schemaRefs/>
</ds:datastoreItem>
</file>

<file path=customXml/itemProps65.xml><?xml version="1.0" encoding="utf-8"?>
<ds:datastoreItem xmlns:ds="http://schemas.openxmlformats.org/officeDocument/2006/customXml" ds:itemID="{C8B0A3CB-C7CC-4FC6-B16D-3079C990612C}">
  <ds:schemaRefs/>
</ds:datastoreItem>
</file>

<file path=customXml/itemProps66.xml><?xml version="1.0" encoding="utf-8"?>
<ds:datastoreItem xmlns:ds="http://schemas.openxmlformats.org/officeDocument/2006/customXml" ds:itemID="{1F573017-447B-486B-862A-02F1D3E2A566}">
  <ds:schemaRefs/>
</ds:datastoreItem>
</file>

<file path=customXml/itemProps67.xml><?xml version="1.0" encoding="utf-8"?>
<ds:datastoreItem xmlns:ds="http://schemas.openxmlformats.org/officeDocument/2006/customXml" ds:itemID="{21E71236-191B-4B08-B75D-4DFA416F32A0}">
  <ds:schemaRefs/>
</ds:datastoreItem>
</file>

<file path=customXml/itemProps68.xml><?xml version="1.0" encoding="utf-8"?>
<ds:datastoreItem xmlns:ds="http://schemas.openxmlformats.org/officeDocument/2006/customXml" ds:itemID="{2AA0458A-6B25-4312-8461-F2E84C2FB14B}">
  <ds:schemaRefs/>
</ds:datastoreItem>
</file>

<file path=customXml/itemProps69.xml><?xml version="1.0" encoding="utf-8"?>
<ds:datastoreItem xmlns:ds="http://schemas.openxmlformats.org/officeDocument/2006/customXml" ds:itemID="{F2AB929D-7C73-4C29-8545-C95070D8B767}">
  <ds:schemaRefs/>
</ds:datastoreItem>
</file>

<file path=customXml/itemProps7.xml><?xml version="1.0" encoding="utf-8"?>
<ds:datastoreItem xmlns:ds="http://schemas.openxmlformats.org/officeDocument/2006/customXml" ds:itemID="{EE875AD5-6ACF-48F5-AB0B-9E780B30A035}">
  <ds:schemaRefs/>
</ds:datastoreItem>
</file>

<file path=customXml/itemProps70.xml><?xml version="1.0" encoding="utf-8"?>
<ds:datastoreItem xmlns:ds="http://schemas.openxmlformats.org/officeDocument/2006/customXml" ds:itemID="{E3A7755D-6D32-4F1F-A0E5-2012186BF1DA}">
  <ds:schemaRefs/>
</ds:datastoreItem>
</file>

<file path=customXml/itemProps71.xml><?xml version="1.0" encoding="utf-8"?>
<ds:datastoreItem xmlns:ds="http://schemas.openxmlformats.org/officeDocument/2006/customXml" ds:itemID="{7A14499B-0406-4F27-A944-4807F68E4B8C}">
  <ds:schemaRefs/>
</ds:datastoreItem>
</file>

<file path=customXml/itemProps72.xml><?xml version="1.0" encoding="utf-8"?>
<ds:datastoreItem xmlns:ds="http://schemas.openxmlformats.org/officeDocument/2006/customXml" ds:itemID="{730B2736-4A25-4808-997C-B86D0904C4D6}">
  <ds:schemaRefs/>
</ds:datastoreItem>
</file>

<file path=customXml/itemProps73.xml><?xml version="1.0" encoding="utf-8"?>
<ds:datastoreItem xmlns:ds="http://schemas.openxmlformats.org/officeDocument/2006/customXml" ds:itemID="{6D9659EC-EE87-4B1C-9620-06F9164CA050}">
  <ds:schemaRefs/>
</ds:datastoreItem>
</file>

<file path=customXml/itemProps74.xml><?xml version="1.0" encoding="utf-8"?>
<ds:datastoreItem xmlns:ds="http://schemas.openxmlformats.org/officeDocument/2006/customXml" ds:itemID="{203D88F8-8344-4ECA-8700-1E57C6B7CF72}">
  <ds:schemaRefs/>
</ds:datastoreItem>
</file>

<file path=customXml/itemProps75.xml><?xml version="1.0" encoding="utf-8"?>
<ds:datastoreItem xmlns:ds="http://schemas.openxmlformats.org/officeDocument/2006/customXml" ds:itemID="{33C907B7-FFBF-431B-BA75-3CB57644ECEE}">
  <ds:schemaRefs/>
</ds:datastoreItem>
</file>

<file path=customXml/itemProps76.xml><?xml version="1.0" encoding="utf-8"?>
<ds:datastoreItem xmlns:ds="http://schemas.openxmlformats.org/officeDocument/2006/customXml" ds:itemID="{64CE8051-D8B2-48CC-A066-FE4139EB843D}">
  <ds:schemaRefs/>
</ds:datastoreItem>
</file>

<file path=customXml/itemProps77.xml><?xml version="1.0" encoding="utf-8"?>
<ds:datastoreItem xmlns:ds="http://schemas.openxmlformats.org/officeDocument/2006/customXml" ds:itemID="{4B495BE5-368B-4487-82F0-B434C6DD4A76}">
  <ds:schemaRefs/>
</ds:datastoreItem>
</file>

<file path=customXml/itemProps78.xml><?xml version="1.0" encoding="utf-8"?>
<ds:datastoreItem xmlns:ds="http://schemas.openxmlformats.org/officeDocument/2006/customXml" ds:itemID="{EEEF4A9C-05BD-40AF-A8F3-AFCEC7048E2F}">
  <ds:schemaRefs/>
</ds:datastoreItem>
</file>

<file path=customXml/itemProps79.xml><?xml version="1.0" encoding="utf-8"?>
<ds:datastoreItem xmlns:ds="http://schemas.openxmlformats.org/officeDocument/2006/customXml" ds:itemID="{158B4E16-82DA-42D3-B973-ED005437FDCC}">
  <ds:schemaRefs/>
</ds:datastoreItem>
</file>

<file path=customXml/itemProps8.xml><?xml version="1.0" encoding="utf-8"?>
<ds:datastoreItem xmlns:ds="http://schemas.openxmlformats.org/officeDocument/2006/customXml" ds:itemID="{0B7B6C50-AE02-4DB1-A695-98B77126C4D0}">
  <ds:schemaRefs/>
</ds:datastoreItem>
</file>

<file path=customXml/itemProps80.xml><?xml version="1.0" encoding="utf-8"?>
<ds:datastoreItem xmlns:ds="http://schemas.openxmlformats.org/officeDocument/2006/customXml" ds:itemID="{5756F5D3-9EED-48AA-A7F8-232519B205FC}">
  <ds:schemaRefs/>
</ds:datastoreItem>
</file>

<file path=customXml/itemProps81.xml><?xml version="1.0" encoding="utf-8"?>
<ds:datastoreItem xmlns:ds="http://schemas.openxmlformats.org/officeDocument/2006/customXml" ds:itemID="{3248A5F6-4AD5-4319-B57C-CCFB389D9F31}">
  <ds:schemaRefs/>
</ds:datastoreItem>
</file>

<file path=customXml/itemProps82.xml><?xml version="1.0" encoding="utf-8"?>
<ds:datastoreItem xmlns:ds="http://schemas.openxmlformats.org/officeDocument/2006/customXml" ds:itemID="{6E2BEEE8-D3EF-4327-BEE9-F5254A302F16}">
  <ds:schemaRefs/>
</ds:datastoreItem>
</file>

<file path=customXml/itemProps83.xml><?xml version="1.0" encoding="utf-8"?>
<ds:datastoreItem xmlns:ds="http://schemas.openxmlformats.org/officeDocument/2006/customXml" ds:itemID="{E0789BF2-DC58-4DE2-A655-F68A5687341F}">
  <ds:schemaRefs/>
</ds:datastoreItem>
</file>

<file path=customXml/itemProps84.xml><?xml version="1.0" encoding="utf-8"?>
<ds:datastoreItem xmlns:ds="http://schemas.openxmlformats.org/officeDocument/2006/customXml" ds:itemID="{33E56906-ADDE-4137-9A11-DFD627BB159C}">
  <ds:schemaRefs/>
</ds:datastoreItem>
</file>

<file path=customXml/itemProps85.xml><?xml version="1.0" encoding="utf-8"?>
<ds:datastoreItem xmlns:ds="http://schemas.openxmlformats.org/officeDocument/2006/customXml" ds:itemID="{C36B73CB-D306-4214-8779-B69275192D38}">
  <ds:schemaRefs/>
</ds:datastoreItem>
</file>

<file path=customXml/itemProps86.xml><?xml version="1.0" encoding="utf-8"?>
<ds:datastoreItem xmlns:ds="http://schemas.openxmlformats.org/officeDocument/2006/customXml" ds:itemID="{4AEB6D7D-E024-43CD-B28D-6A4DAF4BEE71}">
  <ds:schemaRefs/>
</ds:datastoreItem>
</file>

<file path=customXml/itemProps87.xml><?xml version="1.0" encoding="utf-8"?>
<ds:datastoreItem xmlns:ds="http://schemas.openxmlformats.org/officeDocument/2006/customXml" ds:itemID="{4C835CEA-EDFD-4C7C-B58A-AB4DE2F6A850}">
  <ds:schemaRefs/>
</ds:datastoreItem>
</file>

<file path=customXml/itemProps88.xml><?xml version="1.0" encoding="utf-8"?>
<ds:datastoreItem xmlns:ds="http://schemas.openxmlformats.org/officeDocument/2006/customXml" ds:itemID="{3B510444-8E01-4BCB-9989-93E021FF6961}">
  <ds:schemaRefs/>
</ds:datastoreItem>
</file>

<file path=customXml/itemProps89.xml><?xml version="1.0" encoding="utf-8"?>
<ds:datastoreItem xmlns:ds="http://schemas.openxmlformats.org/officeDocument/2006/customXml" ds:itemID="{856443ED-5F28-410D-BF7A-37A3AD22198D}">
  <ds:schemaRefs/>
</ds:datastoreItem>
</file>

<file path=customXml/itemProps9.xml><?xml version="1.0" encoding="utf-8"?>
<ds:datastoreItem xmlns:ds="http://schemas.openxmlformats.org/officeDocument/2006/customXml" ds:itemID="{F601EBCF-2BC1-4065-9262-CF3FB98E69A4}">
  <ds:schemaRefs/>
</ds:datastoreItem>
</file>

<file path=customXml/itemProps90.xml><?xml version="1.0" encoding="utf-8"?>
<ds:datastoreItem xmlns:ds="http://schemas.openxmlformats.org/officeDocument/2006/customXml" ds:itemID="{AE162852-9793-49F3-82CC-85279E0F6698}">
  <ds:schemaRefs/>
</ds:datastoreItem>
</file>

<file path=customXml/itemProps91.xml><?xml version="1.0" encoding="utf-8"?>
<ds:datastoreItem xmlns:ds="http://schemas.openxmlformats.org/officeDocument/2006/customXml" ds:itemID="{1BC95E89-8832-4B47-A59B-158C5D1ED5BD}">
  <ds:schemaRefs/>
</ds:datastoreItem>
</file>

<file path=customXml/itemProps92.xml><?xml version="1.0" encoding="utf-8"?>
<ds:datastoreItem xmlns:ds="http://schemas.openxmlformats.org/officeDocument/2006/customXml" ds:itemID="{256E66C5-2C9B-4CCE-BAC1-7CD6988A5DF5}">
  <ds:schemaRefs/>
</ds:datastoreItem>
</file>

<file path=customXml/itemProps93.xml><?xml version="1.0" encoding="utf-8"?>
<ds:datastoreItem xmlns:ds="http://schemas.openxmlformats.org/officeDocument/2006/customXml" ds:itemID="{1DF5B943-DD4E-4646-BC98-52DB5595A16B}">
  <ds:schemaRefs/>
</ds:datastoreItem>
</file>

<file path=customXml/itemProps94.xml><?xml version="1.0" encoding="utf-8"?>
<ds:datastoreItem xmlns:ds="http://schemas.openxmlformats.org/officeDocument/2006/customXml" ds:itemID="{71C1C258-5FC7-461A-B888-BA12A737FD69}">
  <ds:schemaRefs/>
</ds:datastoreItem>
</file>

<file path=customXml/itemProps95.xml><?xml version="1.0" encoding="utf-8"?>
<ds:datastoreItem xmlns:ds="http://schemas.openxmlformats.org/officeDocument/2006/customXml" ds:itemID="{3F83E0AA-EA43-405C-9D51-807E86CF8AA3}">
  <ds:schemaRefs/>
</ds:datastoreItem>
</file>

<file path=customXml/itemProps96.xml><?xml version="1.0" encoding="utf-8"?>
<ds:datastoreItem xmlns:ds="http://schemas.openxmlformats.org/officeDocument/2006/customXml" ds:itemID="{D7E82463-93BD-4376-9FC2-11A02794AF05}">
  <ds:schemaRefs/>
</ds:datastoreItem>
</file>

<file path=customXml/itemProps97.xml><?xml version="1.0" encoding="utf-8"?>
<ds:datastoreItem xmlns:ds="http://schemas.openxmlformats.org/officeDocument/2006/customXml" ds:itemID="{137388C6-B1A2-45DB-B407-8B4B4FF0E91F}">
  <ds:schemaRefs/>
</ds:datastoreItem>
</file>

<file path=customXml/itemProps98.xml><?xml version="1.0" encoding="utf-8"?>
<ds:datastoreItem xmlns:ds="http://schemas.openxmlformats.org/officeDocument/2006/customXml" ds:itemID="{70607FA7-9337-4B14-9E69-B8E068D9B034}">
  <ds:schemaRefs/>
</ds:datastoreItem>
</file>

<file path=customXml/itemProps99.xml><?xml version="1.0" encoding="utf-8"?>
<ds:datastoreItem xmlns:ds="http://schemas.openxmlformats.org/officeDocument/2006/customXml" ds:itemID="{00841F52-F290-41EB-900D-D316FDFAD36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10</vt:i4>
      </vt:variant>
    </vt:vector>
  </HeadingPairs>
  <TitlesOfParts>
    <vt:vector size="28" baseType="lpstr">
      <vt:lpstr>SAŽETAK</vt:lpstr>
      <vt:lpstr>1.2.1. Prihodi i Rashodi po EK</vt:lpstr>
      <vt:lpstr>1.2.2. Prihodi i Rashodi po Izv</vt:lpstr>
      <vt:lpstr>1.2.3. Rashodi prema funk. kl.</vt:lpstr>
      <vt:lpstr>1.3.1. Račun fin. prema EK</vt:lpstr>
      <vt:lpstr>1.3.2. Račun fin. prema Izv</vt:lpstr>
      <vt:lpstr>II. POSEBNI DIO</vt:lpstr>
      <vt:lpstr>II. POSEBNI DIO stari</vt:lpstr>
      <vt:lpstr>II. POSEBNI DIO Izvor 11</vt:lpstr>
      <vt:lpstr>II. POSEBNI DIO Izvor_31,5761</vt:lpstr>
      <vt:lpstr>II. POSEBNI DIO Izvor Zasebno</vt:lpstr>
      <vt:lpstr>II. POSEBNI DIO NovPrav eSavj.</vt:lpstr>
      <vt:lpstr>II. POSEBNI DIO (2)</vt:lpstr>
      <vt:lpstr>BAZAZAUPIT</vt:lpstr>
      <vt:lpstr>1.2.1. Prihodi i Rashodi po (2</vt:lpstr>
      <vt:lpstr>STILOVI</vt:lpstr>
      <vt:lpstr>UpitZKontniPlan</vt:lpstr>
      <vt:lpstr>KontniPlan</vt:lpstr>
      <vt:lpstr>'1.2.1. Prihodi i Rashodi po EK'!Ispis_naslova</vt:lpstr>
      <vt:lpstr>BAZAZAUPIT!Ispis_naslova</vt:lpstr>
      <vt:lpstr>'II. POSEBNI DIO'!Ispis_naslova</vt:lpstr>
      <vt:lpstr>'II. POSEBNI DIO stari'!Ispis_naslova</vt:lpstr>
      <vt:lpstr>'1.2.1. Prihodi i Rashodi po EK'!Podrucje_ispisa</vt:lpstr>
      <vt:lpstr>'1.2.2. Prihodi i Rashodi po Izv'!Podrucje_ispisa</vt:lpstr>
      <vt:lpstr>'1.2.3. Rashodi prema funk. kl.'!Podrucje_ispisa</vt:lpstr>
      <vt:lpstr>BAZAZAUPIT!Podrucje_ispisa</vt:lpstr>
      <vt:lpstr>'II. POSEBNI DIO stari'!Podrucje_ispisa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Kristina Ivancic</cp:lastModifiedBy>
  <cp:lastPrinted>2024-12-16T08:59:54Z</cp:lastPrinted>
  <dcterms:created xsi:type="dcterms:W3CDTF">2016-11-30T09:04:07Z</dcterms:created>
  <dcterms:modified xsi:type="dcterms:W3CDTF">2024-12-20T13:46:21Z</dcterms:modified>
</cp:coreProperties>
</file>